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los UFV\Documents\Dropbox\Orientações\Marcos Antônio Morgado\Artigo Marcos\Relações alométricas\"/>
    </mc:Choice>
  </mc:AlternateContent>
  <bookViews>
    <workbookView xWindow="0" yWindow="0" windowWidth="28800" windowHeight="12435" activeTab="2"/>
  </bookViews>
  <sheets>
    <sheet name="TCA" sheetId="1" r:id="rId1"/>
    <sheet name="TCR" sheetId="2" r:id="rId2"/>
    <sheet name="Razão de peso radicular" sheetId="3" r:id="rId3"/>
    <sheet name="Razão peso foliar" sheetId="4" r:id="rId4"/>
    <sheet name="CMR" sheetId="5" r:id="rId5"/>
    <sheet name="MSR" sheetId="6" r:id="rId6"/>
    <sheet name="Nº de raízes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" i="7" l="1"/>
  <c r="U7" i="7"/>
  <c r="T7" i="7"/>
  <c r="S7" i="7"/>
  <c r="R7" i="7"/>
  <c r="Q7" i="7"/>
  <c r="P7" i="7"/>
  <c r="W6" i="7"/>
  <c r="V6" i="7"/>
  <c r="U6" i="7"/>
  <c r="T6" i="7"/>
  <c r="S6" i="7"/>
  <c r="R6" i="7"/>
  <c r="Q6" i="7"/>
  <c r="P6" i="7"/>
  <c r="W5" i="7"/>
  <c r="V5" i="7"/>
  <c r="U5" i="7"/>
  <c r="T5" i="7"/>
  <c r="S5" i="7"/>
  <c r="R5" i="7"/>
  <c r="Q5" i="7"/>
  <c r="P5" i="7"/>
  <c r="W4" i="7"/>
  <c r="V4" i="7"/>
  <c r="U4" i="7"/>
  <c r="T4" i="7"/>
  <c r="S4" i="7"/>
  <c r="R4" i="7"/>
  <c r="Q4" i="7"/>
  <c r="P4" i="7"/>
  <c r="W3" i="7"/>
  <c r="V3" i="7"/>
  <c r="U3" i="7"/>
  <c r="T3" i="7"/>
  <c r="S3" i="7"/>
  <c r="R3" i="7"/>
  <c r="Q3" i="7"/>
  <c r="P3" i="7"/>
  <c r="I6" i="6" l="1"/>
  <c r="H6" i="6"/>
  <c r="G6" i="6"/>
  <c r="I5" i="6"/>
  <c r="H5" i="6"/>
  <c r="G5" i="6"/>
  <c r="I4" i="6"/>
  <c r="H4" i="6"/>
  <c r="G4" i="6"/>
  <c r="I3" i="6"/>
  <c r="H3" i="6"/>
  <c r="G3" i="6"/>
  <c r="I2" i="6"/>
  <c r="H2" i="6"/>
  <c r="G2" i="6"/>
  <c r="E15" i="5"/>
  <c r="D15" i="5"/>
  <c r="C15" i="5"/>
  <c r="E14" i="5"/>
  <c r="D14" i="5"/>
  <c r="C14" i="5"/>
  <c r="E13" i="5"/>
  <c r="D13" i="5"/>
  <c r="C13" i="5"/>
  <c r="E12" i="5"/>
  <c r="D12" i="5"/>
  <c r="C12" i="5"/>
  <c r="E11" i="5"/>
  <c r="D11" i="5"/>
  <c r="C11" i="5"/>
  <c r="Q4" i="5"/>
  <c r="P4" i="5"/>
  <c r="O4" i="5"/>
  <c r="N4" i="5"/>
  <c r="M4" i="5"/>
  <c r="L4" i="5"/>
  <c r="K4" i="5"/>
  <c r="J4" i="5"/>
  <c r="I4" i="5"/>
  <c r="H4" i="5"/>
  <c r="G4" i="5"/>
  <c r="F4" i="5"/>
  <c r="D4" i="5"/>
  <c r="C4" i="5"/>
  <c r="B4" i="5"/>
  <c r="T6" i="3" l="1"/>
  <c r="S6" i="3"/>
  <c r="R6" i="3"/>
  <c r="T5" i="3"/>
  <c r="S5" i="3"/>
  <c r="R5" i="3"/>
  <c r="T4" i="3"/>
  <c r="S4" i="3"/>
  <c r="R4" i="3"/>
  <c r="T3" i="3"/>
  <c r="S3" i="3"/>
  <c r="R3" i="3"/>
  <c r="T2" i="3"/>
  <c r="S2" i="3"/>
  <c r="R2" i="3"/>
  <c r="D6" i="2" l="1"/>
  <c r="C6" i="2"/>
  <c r="B6" i="2"/>
  <c r="D5" i="2"/>
  <c r="C5" i="2"/>
  <c r="B5" i="2"/>
  <c r="D4" i="2"/>
  <c r="C4" i="2"/>
  <c r="B4" i="2"/>
  <c r="D3" i="2"/>
  <c r="C3" i="2"/>
  <c r="B3" i="2"/>
  <c r="D2" i="2"/>
  <c r="C2" i="2"/>
  <c r="B2" i="2"/>
  <c r="D2" i="1" l="1"/>
  <c r="E2" i="1"/>
  <c r="F2" i="1"/>
  <c r="D3" i="1"/>
  <c r="E3" i="1"/>
  <c r="F3" i="1"/>
  <c r="D4" i="1"/>
  <c r="E4" i="1"/>
  <c r="F4" i="1"/>
  <c r="D5" i="1"/>
  <c r="E5" i="1"/>
  <c r="F5" i="1"/>
  <c r="D6" i="1"/>
  <c r="E6" i="1"/>
  <c r="F6" i="1"/>
</calcChain>
</file>

<file path=xl/sharedStrings.xml><?xml version="1.0" encoding="utf-8"?>
<sst xmlns="http://schemas.openxmlformats.org/spreadsheetml/2006/main" count="113" uniqueCount="40">
  <si>
    <t>P. mucronata</t>
  </si>
  <si>
    <t>P. morifolia</t>
  </si>
  <si>
    <t>P. gibertii</t>
  </si>
  <si>
    <t xml:space="preserve">P. edulis </t>
  </si>
  <si>
    <t>90DAT</t>
  </si>
  <si>
    <t>60DAT</t>
  </si>
  <si>
    <t>30DAT</t>
  </si>
  <si>
    <t>trat</t>
  </si>
  <si>
    <t>P. cincinnata</t>
  </si>
  <si>
    <t>TX DE CRESCIMENTO Absoluto</t>
  </si>
  <si>
    <t>Taxa de crescimento relativo</t>
  </si>
  <si>
    <t>Materia seca total</t>
  </si>
  <si>
    <t>MS RAIZ</t>
  </si>
  <si>
    <t>RPR</t>
  </si>
  <si>
    <t>0DAT</t>
  </si>
  <si>
    <t>Espécie</t>
  </si>
  <si>
    <t>Idade1/</t>
  </si>
  <si>
    <t>CMR</t>
  </si>
  <si>
    <t>P.  CINCINATA</t>
  </si>
  <si>
    <t>P. EDULIS</t>
  </si>
  <si>
    <t>P. GIBERTII</t>
  </si>
  <si>
    <t>P. MORIFOLIA</t>
  </si>
  <si>
    <t>P. MUCRONATA</t>
  </si>
  <si>
    <t>15 DAT</t>
  </si>
  <si>
    <t>45 DAT</t>
  </si>
  <si>
    <t>75 DAT</t>
  </si>
  <si>
    <t>15DAT</t>
  </si>
  <si>
    <t>45DAT</t>
  </si>
  <si>
    <t>75DAT</t>
  </si>
  <si>
    <t>TRAT</t>
  </si>
  <si>
    <t>0-10</t>
  </si>
  <si>
    <t>10-20</t>
  </si>
  <si>
    <t>20-30</t>
  </si>
  <si>
    <t>30-40</t>
  </si>
  <si>
    <t>40-50</t>
  </si>
  <si>
    <t>50-60</t>
  </si>
  <si>
    <t>60-70</t>
  </si>
  <si>
    <t>70-80</t>
  </si>
  <si>
    <t>80-90</t>
  </si>
  <si>
    <t>90-100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</si>
</sst>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vertical="center"/>
    </xf>
    <xf numFmtId="0" fontId="1" fillId="0" borderId="0" xfId="0" applyFont="1"/>
    <xf numFmtId="0" fontId="0" fillId="0" borderId="0" xfId="0" applyBorder="1" applyAlignment="1">
      <alignment horizontal="center" vertical="center"/>
    </xf>
    <xf numFmtId="0" fontId="2" fillId="0" borderId="0" xfId="0" applyFont="1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164" fontId="5" fillId="0" borderId="0" xfId="0" applyNumberFormat="1" applyFont="1"/>
    <xf numFmtId="0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7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5186274509804"/>
          <c:y val="9.0636458333333336E-2"/>
          <c:w val="0.81237107843137257"/>
          <c:h val="0.62083240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TCA!$C$2</c:f>
              <c:strCache>
                <c:ptCount val="1"/>
                <c:pt idx="0">
                  <c:v>P. cincinnata</c:v>
                </c:pt>
              </c:strCache>
            </c:strRef>
          </c:tx>
          <c:spPr>
            <a:pattFill prst="horzBrick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TCA!$D$1:$F$1</c:f>
              <c:strCache>
                <c:ptCount val="3"/>
                <c:pt idx="0">
                  <c:v>30DAT</c:v>
                </c:pt>
                <c:pt idx="1">
                  <c:v>60DAT</c:v>
                </c:pt>
                <c:pt idx="2">
                  <c:v>90DAT</c:v>
                </c:pt>
              </c:strCache>
            </c:strRef>
          </c:cat>
          <c:val>
            <c:numRef>
              <c:f>TCA!$D$2:$F$2</c:f>
              <c:numCache>
                <c:formatCode>General</c:formatCode>
                <c:ptCount val="3"/>
                <c:pt idx="0">
                  <c:v>2.8946666666666662E-2</c:v>
                </c:pt>
                <c:pt idx="1">
                  <c:v>9.3073333333333327E-2</c:v>
                </c:pt>
                <c:pt idx="2">
                  <c:v>0.25670555555555552</c:v>
                </c:pt>
              </c:numCache>
            </c:numRef>
          </c:val>
        </c:ser>
        <c:ser>
          <c:idx val="1"/>
          <c:order val="1"/>
          <c:tx>
            <c:strRef>
              <c:f>TCA!$C$3</c:f>
              <c:strCache>
                <c:ptCount val="1"/>
                <c:pt idx="0">
                  <c:v>P. edulis 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TCA!$D$1:$F$1</c:f>
              <c:strCache>
                <c:ptCount val="3"/>
                <c:pt idx="0">
                  <c:v>30DAT</c:v>
                </c:pt>
                <c:pt idx="1">
                  <c:v>60DAT</c:v>
                </c:pt>
                <c:pt idx="2">
                  <c:v>90DAT</c:v>
                </c:pt>
              </c:strCache>
            </c:strRef>
          </c:cat>
          <c:val>
            <c:numRef>
              <c:f>TCA!$D$3:$F$3</c:f>
              <c:numCache>
                <c:formatCode>General</c:formatCode>
                <c:ptCount val="3"/>
                <c:pt idx="0">
                  <c:v>2.0030000000000003E-2</c:v>
                </c:pt>
                <c:pt idx="1">
                  <c:v>7.0877777777777776E-2</c:v>
                </c:pt>
                <c:pt idx="2">
                  <c:v>0.16807777777777777</c:v>
                </c:pt>
              </c:numCache>
            </c:numRef>
          </c:val>
        </c:ser>
        <c:ser>
          <c:idx val="2"/>
          <c:order val="2"/>
          <c:tx>
            <c:strRef>
              <c:f>TCA!$C$4</c:f>
              <c:strCache>
                <c:ptCount val="1"/>
                <c:pt idx="0">
                  <c:v>P. gibertii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TCA!$D$1:$F$1</c:f>
              <c:strCache>
                <c:ptCount val="3"/>
                <c:pt idx="0">
                  <c:v>30DAT</c:v>
                </c:pt>
                <c:pt idx="1">
                  <c:v>60DAT</c:v>
                </c:pt>
                <c:pt idx="2">
                  <c:v>90DAT</c:v>
                </c:pt>
              </c:strCache>
            </c:strRef>
          </c:cat>
          <c:val>
            <c:numRef>
              <c:f>TCA!$D$4:$F$4</c:f>
              <c:numCache>
                <c:formatCode>General</c:formatCode>
                <c:ptCount val="3"/>
                <c:pt idx="0">
                  <c:v>3.0627777777777778E-2</c:v>
                </c:pt>
                <c:pt idx="1">
                  <c:v>9.4488888888888886E-2</c:v>
                </c:pt>
                <c:pt idx="2">
                  <c:v>0.22122222222222221</c:v>
                </c:pt>
              </c:numCache>
            </c:numRef>
          </c:val>
        </c:ser>
        <c:ser>
          <c:idx val="3"/>
          <c:order val="3"/>
          <c:tx>
            <c:strRef>
              <c:f>TCA!$C$5</c:f>
              <c:strCache>
                <c:ptCount val="1"/>
                <c:pt idx="0">
                  <c:v>P. morifolia</c:v>
                </c:pt>
              </c:strCache>
            </c:strRef>
          </c:tx>
          <c:spPr>
            <a:pattFill prst="dashHorz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TCA!$D$1:$F$1</c:f>
              <c:strCache>
                <c:ptCount val="3"/>
                <c:pt idx="0">
                  <c:v>30DAT</c:v>
                </c:pt>
                <c:pt idx="1">
                  <c:v>60DAT</c:v>
                </c:pt>
                <c:pt idx="2">
                  <c:v>90DAT</c:v>
                </c:pt>
              </c:strCache>
            </c:strRef>
          </c:cat>
          <c:val>
            <c:numRef>
              <c:f>TCA!$D$5:$F$5</c:f>
              <c:numCache>
                <c:formatCode>General</c:formatCode>
                <c:ptCount val="3"/>
                <c:pt idx="0">
                  <c:v>3.3611111111111112E-2</c:v>
                </c:pt>
                <c:pt idx="1">
                  <c:v>0.12590000000000001</c:v>
                </c:pt>
                <c:pt idx="2">
                  <c:v>0.30127222222222216</c:v>
                </c:pt>
              </c:numCache>
            </c:numRef>
          </c:val>
        </c:ser>
        <c:ser>
          <c:idx val="4"/>
          <c:order val="4"/>
          <c:tx>
            <c:strRef>
              <c:f>TCA!$C$6</c:f>
              <c:strCache>
                <c:ptCount val="1"/>
                <c:pt idx="0">
                  <c:v>P. mucronata</c:v>
                </c:pt>
              </c:strCache>
            </c:strRef>
          </c:tx>
          <c:spPr>
            <a:pattFill prst="lgCheck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TCA!$D$1:$F$1</c:f>
              <c:strCache>
                <c:ptCount val="3"/>
                <c:pt idx="0">
                  <c:v>30DAT</c:v>
                </c:pt>
                <c:pt idx="1">
                  <c:v>60DAT</c:v>
                </c:pt>
                <c:pt idx="2">
                  <c:v>90DAT</c:v>
                </c:pt>
              </c:strCache>
            </c:strRef>
          </c:cat>
          <c:val>
            <c:numRef>
              <c:f>TCA!$D$6:$F$6</c:f>
              <c:numCache>
                <c:formatCode>General</c:formatCode>
                <c:ptCount val="3"/>
                <c:pt idx="0">
                  <c:v>4.0333333333333332E-3</c:v>
                </c:pt>
                <c:pt idx="1">
                  <c:v>2.0333333333333332E-2</c:v>
                </c:pt>
                <c:pt idx="2">
                  <c:v>0.13589444444444446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9965776"/>
        <c:axId val="279960288"/>
      </c:barChart>
      <c:catAx>
        <c:axId val="27996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9960288"/>
        <c:crosses val="autoZero"/>
        <c:auto val="1"/>
        <c:lblAlgn val="ctr"/>
        <c:lblOffset val="100"/>
        <c:noMultiLvlLbl val="0"/>
      </c:catAx>
      <c:valAx>
        <c:axId val="279960288"/>
        <c:scaling>
          <c:orientation val="minMax"/>
          <c:max val="0.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9965776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1.8988095238095234E-2"/>
          <c:y val="0.85550114155251145"/>
          <c:w val="0.95833333333333337"/>
          <c:h val="0.10341564125521722"/>
        </c:manualLayout>
      </c:layout>
      <c:overlay val="0"/>
      <c:txPr>
        <a:bodyPr/>
        <a:lstStyle/>
        <a:p>
          <a:pPr>
            <a:defRPr i="1"/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Century Gothic" panose="020B0502020202020204" pitchFamily="34" charset="0"/>
          <a:cs typeface="Times New Roman" pitchFamily="18" charset="0"/>
        </a:defRPr>
      </a:pPr>
      <a:endParaRPr lang="pt-B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10564216999332"/>
          <c:y val="0.13852179118295421"/>
          <c:w val="0.80202022948412754"/>
          <c:h val="0.565597685185185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TCR!$A$2</c:f>
              <c:strCache>
                <c:ptCount val="1"/>
                <c:pt idx="0">
                  <c:v>P. cincinnata</c:v>
                </c:pt>
              </c:strCache>
            </c:strRef>
          </c:tx>
          <c:spPr>
            <a:pattFill prst="horzBrick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TCR!$B$1:$D$1</c:f>
              <c:strCache>
                <c:ptCount val="3"/>
                <c:pt idx="0">
                  <c:v>30DAT</c:v>
                </c:pt>
                <c:pt idx="1">
                  <c:v>60DAT</c:v>
                </c:pt>
                <c:pt idx="2">
                  <c:v>90DAT</c:v>
                </c:pt>
              </c:strCache>
            </c:strRef>
          </c:cat>
          <c:val>
            <c:numRef>
              <c:f>TCR!$B$2:$D$2</c:f>
              <c:numCache>
                <c:formatCode>0.000</c:formatCode>
                <c:ptCount val="3"/>
                <c:pt idx="0">
                  <c:v>1.9491038739889313</c:v>
                </c:pt>
                <c:pt idx="1">
                  <c:v>0.10371898801380101</c:v>
                </c:pt>
                <c:pt idx="2">
                  <c:v>7.1706220234045173E-2</c:v>
                </c:pt>
              </c:numCache>
            </c:numRef>
          </c:val>
        </c:ser>
        <c:ser>
          <c:idx val="1"/>
          <c:order val="1"/>
          <c:tx>
            <c:strRef>
              <c:f>TCR!$A$3</c:f>
              <c:strCache>
                <c:ptCount val="1"/>
                <c:pt idx="0">
                  <c:v>P. edulis </c:v>
                </c:pt>
              </c:strCache>
            </c:strRef>
          </c:tx>
          <c:spPr>
            <a:pattFill prst="pct25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TCR!$B$1:$D$1</c:f>
              <c:strCache>
                <c:ptCount val="3"/>
                <c:pt idx="0">
                  <c:v>30DAT</c:v>
                </c:pt>
                <c:pt idx="1">
                  <c:v>60DAT</c:v>
                </c:pt>
                <c:pt idx="2">
                  <c:v>90DAT</c:v>
                </c:pt>
              </c:strCache>
            </c:strRef>
          </c:cat>
          <c:val>
            <c:numRef>
              <c:f>TCR!$B$3:$D$3</c:f>
              <c:numCache>
                <c:formatCode>0.000</c:formatCode>
                <c:ptCount val="3"/>
                <c:pt idx="0">
                  <c:v>1.1488933459857373</c:v>
                </c:pt>
                <c:pt idx="1">
                  <c:v>0.1432393637590649</c:v>
                </c:pt>
                <c:pt idx="2">
                  <c:v>6.7062379792673793E-2</c:v>
                </c:pt>
              </c:numCache>
            </c:numRef>
          </c:val>
        </c:ser>
        <c:ser>
          <c:idx val="2"/>
          <c:order val="2"/>
          <c:tx>
            <c:strRef>
              <c:f>TCR!$A$4</c:f>
              <c:strCache>
                <c:ptCount val="1"/>
                <c:pt idx="0">
                  <c:v>P. gibertii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TCR!$B$1:$D$1</c:f>
              <c:strCache>
                <c:ptCount val="3"/>
                <c:pt idx="0">
                  <c:v>30DAT</c:v>
                </c:pt>
                <c:pt idx="1">
                  <c:v>60DAT</c:v>
                </c:pt>
                <c:pt idx="2">
                  <c:v>90DAT</c:v>
                </c:pt>
              </c:strCache>
            </c:strRef>
          </c:cat>
          <c:val>
            <c:numRef>
              <c:f>TCR!$B$4:$D$4</c:f>
              <c:numCache>
                <c:formatCode>0.000</c:formatCode>
                <c:ptCount val="3"/>
                <c:pt idx="0">
                  <c:v>3.2531450031450029</c:v>
                </c:pt>
                <c:pt idx="1">
                  <c:v>0.12076475015323228</c:v>
                </c:pt>
                <c:pt idx="2">
                  <c:v>6.1933714053035223E-2</c:v>
                </c:pt>
              </c:numCache>
            </c:numRef>
          </c:val>
        </c:ser>
        <c:ser>
          <c:idx val="3"/>
          <c:order val="3"/>
          <c:tx>
            <c:strRef>
              <c:f>TCR!$A$5</c:f>
              <c:strCache>
                <c:ptCount val="1"/>
                <c:pt idx="0">
                  <c:v>P. morifolia</c:v>
                </c:pt>
              </c:strCache>
            </c:strRef>
          </c:tx>
          <c:spPr>
            <a:pattFill prst="dashHorz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TCR!$B$1:$D$1</c:f>
              <c:strCache>
                <c:ptCount val="3"/>
                <c:pt idx="0">
                  <c:v>30DAT</c:v>
                </c:pt>
                <c:pt idx="1">
                  <c:v>60DAT</c:v>
                </c:pt>
                <c:pt idx="2">
                  <c:v>90DAT</c:v>
                </c:pt>
              </c:strCache>
            </c:strRef>
          </c:cat>
          <c:val>
            <c:numRef>
              <c:f>TCR!$B$5:$D$5</c:f>
              <c:numCache>
                <c:formatCode>0.000</c:formatCode>
                <c:ptCount val="3"/>
                <c:pt idx="0">
                  <c:v>5.6395061728395062</c:v>
                </c:pt>
                <c:pt idx="1">
                  <c:v>0.12624645586867989</c:v>
                </c:pt>
                <c:pt idx="2">
                  <c:v>6.4732379059084022E-2</c:v>
                </c:pt>
              </c:numCache>
            </c:numRef>
          </c:val>
        </c:ser>
        <c:ser>
          <c:idx val="4"/>
          <c:order val="4"/>
          <c:tx>
            <c:strRef>
              <c:f>TCR!$A$6</c:f>
              <c:strCache>
                <c:ptCount val="1"/>
                <c:pt idx="0">
                  <c:v>P. mucronata</c:v>
                </c:pt>
              </c:strCache>
            </c:strRef>
          </c:tx>
          <c:spPr>
            <a:pattFill prst="lgCheck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TCR!$B$1:$D$1</c:f>
              <c:strCache>
                <c:ptCount val="3"/>
                <c:pt idx="0">
                  <c:v>30DAT</c:v>
                </c:pt>
                <c:pt idx="1">
                  <c:v>60DAT</c:v>
                </c:pt>
                <c:pt idx="2">
                  <c:v>90DAT</c:v>
                </c:pt>
              </c:strCache>
            </c:strRef>
          </c:cat>
          <c:val>
            <c:numRef>
              <c:f>TCR!$B$6:$D$6</c:f>
              <c:numCache>
                <c:formatCode>0.000</c:formatCode>
                <c:ptCount val="3"/>
                <c:pt idx="0">
                  <c:v>1.9499999999999995</c:v>
                </c:pt>
                <c:pt idx="1">
                  <c:v>0.33413675194891551</c:v>
                </c:pt>
                <c:pt idx="2">
                  <c:v>0.21654600711641134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919256"/>
        <c:axId val="280922000"/>
      </c:barChart>
      <c:catAx>
        <c:axId val="280919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0922000"/>
        <c:crossesAt val="0"/>
        <c:auto val="1"/>
        <c:lblAlgn val="ctr"/>
        <c:lblOffset val="100"/>
        <c:noMultiLvlLbl val="0"/>
      </c:catAx>
      <c:valAx>
        <c:axId val="280922000"/>
        <c:scaling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809192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1666666666666664E-2"/>
          <c:y val="0.85550129763191363"/>
          <c:w val="0.9"/>
          <c:h val="0.10341564125521722"/>
        </c:manualLayout>
      </c:layout>
      <c:overlay val="0"/>
      <c:txPr>
        <a:bodyPr/>
        <a:lstStyle/>
        <a:p>
          <a:pPr>
            <a:defRPr i="1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entury Gothic" panose="020B0502020202020204" pitchFamily="34" charset="0"/>
          <a:cs typeface="Times New Roman" pitchFamily="18" charset="0"/>
        </a:defRPr>
      </a:pPr>
      <a:endParaRPr lang="pt-B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'Razão de peso radicular'!$Q$2</c:f>
              <c:strCache>
                <c:ptCount val="1"/>
                <c:pt idx="0">
                  <c:v>P. cincinnata</c:v>
                </c:pt>
              </c:strCache>
            </c:strRef>
          </c:tx>
          <c:spPr>
            <a:pattFill prst="horzBrick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'Razão de peso radicular'!$R$1:$T$1</c:f>
              <c:strCache>
                <c:ptCount val="3"/>
                <c:pt idx="0">
                  <c:v>30DAT</c:v>
                </c:pt>
                <c:pt idx="1">
                  <c:v>60DAT</c:v>
                </c:pt>
                <c:pt idx="2">
                  <c:v>90DAT</c:v>
                </c:pt>
              </c:strCache>
            </c:strRef>
          </c:cat>
          <c:val>
            <c:numRef>
              <c:f>'Razão de peso radicular'!$R$2:$T$2</c:f>
              <c:numCache>
                <c:formatCode>0.000</c:formatCode>
                <c:ptCount val="3"/>
                <c:pt idx="0">
                  <c:v>0.25228122157215099</c:v>
                </c:pt>
                <c:pt idx="1">
                  <c:v>0.29006935042372833</c:v>
                </c:pt>
                <c:pt idx="2">
                  <c:v>0.37502618765132117</c:v>
                </c:pt>
              </c:numCache>
            </c:numRef>
          </c:val>
        </c:ser>
        <c:ser>
          <c:idx val="1"/>
          <c:order val="1"/>
          <c:tx>
            <c:strRef>
              <c:f>'Razão de peso radicular'!$Q$3</c:f>
              <c:strCache>
                <c:ptCount val="1"/>
                <c:pt idx="0">
                  <c:v>P. edulis 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dPt>
            <c:idx val="0"/>
            <c:invertIfNegative val="0"/>
            <c:bubble3D val="0"/>
          </c:dPt>
          <c:cat>
            <c:strRef>
              <c:f>'Razão de peso radicular'!$R$1:$T$1</c:f>
              <c:strCache>
                <c:ptCount val="3"/>
                <c:pt idx="0">
                  <c:v>30DAT</c:v>
                </c:pt>
                <c:pt idx="1">
                  <c:v>60DAT</c:v>
                </c:pt>
                <c:pt idx="2">
                  <c:v>90DAT</c:v>
                </c:pt>
              </c:strCache>
            </c:strRef>
          </c:cat>
          <c:val>
            <c:numRef>
              <c:f>'Razão de peso radicular'!$R$3:$T$3</c:f>
              <c:numCache>
                <c:formatCode>0.000</c:formatCode>
                <c:ptCount val="3"/>
                <c:pt idx="0">
                  <c:v>0.1868628656793776</c:v>
                </c:pt>
                <c:pt idx="1">
                  <c:v>0.41610216094084324</c:v>
                </c:pt>
                <c:pt idx="2">
                  <c:v>0.30899245883763321</c:v>
                </c:pt>
              </c:numCache>
            </c:numRef>
          </c:val>
        </c:ser>
        <c:ser>
          <c:idx val="2"/>
          <c:order val="2"/>
          <c:tx>
            <c:strRef>
              <c:f>'Razão de peso radicular'!$Q$4</c:f>
              <c:strCache>
                <c:ptCount val="1"/>
                <c:pt idx="0">
                  <c:v>P. gibertii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'Razão de peso radicular'!$R$1:$T$1</c:f>
              <c:strCache>
                <c:ptCount val="3"/>
                <c:pt idx="0">
                  <c:v>30DAT</c:v>
                </c:pt>
                <c:pt idx="1">
                  <c:v>60DAT</c:v>
                </c:pt>
                <c:pt idx="2">
                  <c:v>90DAT</c:v>
                </c:pt>
              </c:strCache>
            </c:strRef>
          </c:cat>
          <c:val>
            <c:numRef>
              <c:f>'Razão de peso radicular'!$R$4:$T$4</c:f>
              <c:numCache>
                <c:formatCode>0.000</c:formatCode>
                <c:ptCount val="3"/>
                <c:pt idx="0">
                  <c:v>0.35000707633864964</c:v>
                </c:pt>
                <c:pt idx="1">
                  <c:v>0.33772778400622833</c:v>
                </c:pt>
                <c:pt idx="2">
                  <c:v>0.26301945261401988</c:v>
                </c:pt>
              </c:numCache>
            </c:numRef>
          </c:val>
        </c:ser>
        <c:ser>
          <c:idx val="3"/>
          <c:order val="3"/>
          <c:tx>
            <c:strRef>
              <c:f>'Razão de peso radicular'!$Q$5</c:f>
              <c:strCache>
                <c:ptCount val="1"/>
                <c:pt idx="0">
                  <c:v>P. morifolia</c:v>
                </c:pt>
              </c:strCache>
            </c:strRef>
          </c:tx>
          <c:spPr>
            <a:pattFill prst="dashHorz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'Razão de peso radicular'!$R$1:$T$1</c:f>
              <c:strCache>
                <c:ptCount val="3"/>
                <c:pt idx="0">
                  <c:v>30DAT</c:v>
                </c:pt>
                <c:pt idx="1">
                  <c:v>60DAT</c:v>
                </c:pt>
                <c:pt idx="2">
                  <c:v>90DAT</c:v>
                </c:pt>
              </c:strCache>
            </c:strRef>
          </c:cat>
          <c:val>
            <c:numRef>
              <c:f>'Razão de peso radicular'!$R$5:$T$5</c:f>
              <c:numCache>
                <c:formatCode>0.000</c:formatCode>
                <c:ptCount val="3"/>
                <c:pt idx="0">
                  <c:v>0.28467946922732945</c:v>
                </c:pt>
                <c:pt idx="1">
                  <c:v>0.3695614300097248</c:v>
                </c:pt>
                <c:pt idx="2">
                  <c:v>0.44026570103917573</c:v>
                </c:pt>
              </c:numCache>
            </c:numRef>
          </c:val>
        </c:ser>
        <c:ser>
          <c:idx val="4"/>
          <c:order val="4"/>
          <c:tx>
            <c:strRef>
              <c:f>'Razão de peso radicular'!$Q$6</c:f>
              <c:strCache>
                <c:ptCount val="1"/>
                <c:pt idx="0">
                  <c:v>P. mucronata</c:v>
                </c:pt>
              </c:strCache>
            </c:strRef>
          </c:tx>
          <c:spPr>
            <a:pattFill prst="lgCheck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'Razão de peso radicular'!$R$1:$T$1</c:f>
              <c:strCache>
                <c:ptCount val="3"/>
                <c:pt idx="0">
                  <c:v>30DAT</c:v>
                </c:pt>
                <c:pt idx="1">
                  <c:v>60DAT</c:v>
                </c:pt>
                <c:pt idx="2">
                  <c:v>90DAT</c:v>
                </c:pt>
              </c:strCache>
            </c:strRef>
          </c:cat>
          <c:val>
            <c:numRef>
              <c:f>'Razão de peso radicular'!$R$6:$T$6</c:f>
              <c:numCache>
                <c:formatCode>0.000</c:formatCode>
                <c:ptCount val="3"/>
                <c:pt idx="0">
                  <c:v>0.33433011071174407</c:v>
                </c:pt>
                <c:pt idx="1">
                  <c:v>0.3703713934172807</c:v>
                </c:pt>
                <c:pt idx="2">
                  <c:v>0.38160059823328157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0234096"/>
        <c:axId val="330229000"/>
      </c:barChart>
      <c:catAx>
        <c:axId val="330234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30229000"/>
        <c:crosses val="autoZero"/>
        <c:auto val="1"/>
        <c:lblAlgn val="ctr"/>
        <c:lblOffset val="100"/>
        <c:noMultiLvlLbl val="0"/>
      </c:catAx>
      <c:valAx>
        <c:axId val="3302290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algn="ctr" rtl="0">
                  <a:defRPr b="0"/>
                </a:pPr>
                <a:r>
                  <a:rPr lang="en-US" b="0"/>
                  <a:t>Razão de peso radicular</a:t>
                </a:r>
              </a:p>
            </c:rich>
          </c:tx>
          <c:layout>
            <c:manualLayout>
              <c:xMode val="edge"/>
              <c:yMode val="edge"/>
              <c:x val="1.2519498558923123E-2"/>
              <c:y val="0.12194351851851852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crossAx val="330234096"/>
        <c:crosses val="autoZero"/>
        <c:crossBetween val="between"/>
        <c:majorUnit val="0.1"/>
        <c:minorUnit val="5.000000000000001E-2"/>
      </c:valAx>
    </c:plotArea>
    <c:legend>
      <c:legendPos val="b"/>
      <c:layout/>
      <c:overlay val="0"/>
      <c:txPr>
        <a:bodyPr/>
        <a:lstStyle/>
        <a:p>
          <a:pPr>
            <a:defRPr i="1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entury Gothic" panose="020B0502020202020204" pitchFamily="34" charset="0"/>
          <a:cs typeface="Times New Roman" pitchFamily="18" charset="0"/>
        </a:defRPr>
      </a:pPr>
      <a:endParaRPr lang="pt-B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'Razão peso foliar'!$G$2</c:f>
              <c:strCache>
                <c:ptCount val="1"/>
                <c:pt idx="0">
                  <c:v>P. cincinnata</c:v>
                </c:pt>
              </c:strCache>
            </c:strRef>
          </c:tx>
          <c:spPr>
            <a:pattFill prst="horzBrick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'Razão peso foliar'!$H$1:$J$1</c:f>
              <c:strCache>
                <c:ptCount val="3"/>
                <c:pt idx="0">
                  <c:v>30DAT</c:v>
                </c:pt>
                <c:pt idx="1">
                  <c:v>60DAT</c:v>
                </c:pt>
                <c:pt idx="2">
                  <c:v>90DAT</c:v>
                </c:pt>
              </c:strCache>
            </c:strRef>
          </c:cat>
          <c:val>
            <c:numRef>
              <c:f>'Razão peso foliar'!$H$2:$J$2</c:f>
              <c:numCache>
                <c:formatCode>General</c:formatCode>
                <c:ptCount val="3"/>
                <c:pt idx="0">
                  <c:v>0.64165854925393784</c:v>
                </c:pt>
                <c:pt idx="1">
                  <c:v>0.39572607679718091</c:v>
                </c:pt>
                <c:pt idx="2">
                  <c:v>0.29874170464968791</c:v>
                </c:pt>
              </c:numCache>
            </c:numRef>
          </c:val>
        </c:ser>
        <c:ser>
          <c:idx val="1"/>
          <c:order val="1"/>
          <c:tx>
            <c:strRef>
              <c:f>'Razão peso foliar'!$G$3</c:f>
              <c:strCache>
                <c:ptCount val="1"/>
                <c:pt idx="0">
                  <c:v>P. edulis 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dPt>
            <c:idx val="0"/>
            <c:invertIfNegative val="0"/>
            <c:bubble3D val="0"/>
          </c:dPt>
          <c:cat>
            <c:strRef>
              <c:f>'Razão peso foliar'!$H$1:$J$1</c:f>
              <c:strCache>
                <c:ptCount val="3"/>
                <c:pt idx="0">
                  <c:v>30DAT</c:v>
                </c:pt>
                <c:pt idx="1">
                  <c:v>60DAT</c:v>
                </c:pt>
                <c:pt idx="2">
                  <c:v>90DAT</c:v>
                </c:pt>
              </c:strCache>
            </c:strRef>
          </c:cat>
          <c:val>
            <c:numRef>
              <c:f>'Razão peso foliar'!$H$3:$J$3</c:f>
              <c:numCache>
                <c:formatCode>General</c:formatCode>
                <c:ptCount val="3"/>
                <c:pt idx="0">
                  <c:v>0.72538999666798443</c:v>
                </c:pt>
                <c:pt idx="1">
                  <c:v>0.3934064075114298</c:v>
                </c:pt>
                <c:pt idx="2">
                  <c:v>0.3214123062218302</c:v>
                </c:pt>
              </c:numCache>
            </c:numRef>
          </c:val>
        </c:ser>
        <c:ser>
          <c:idx val="2"/>
          <c:order val="2"/>
          <c:tx>
            <c:strRef>
              <c:f>'Razão peso foliar'!$G$4</c:f>
              <c:strCache>
                <c:ptCount val="1"/>
                <c:pt idx="0">
                  <c:v>P. gibertii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'Razão peso foliar'!$H$1:$J$1</c:f>
              <c:strCache>
                <c:ptCount val="3"/>
                <c:pt idx="0">
                  <c:v>30DAT</c:v>
                </c:pt>
                <c:pt idx="1">
                  <c:v>60DAT</c:v>
                </c:pt>
                <c:pt idx="2">
                  <c:v>90DAT</c:v>
                </c:pt>
              </c:strCache>
            </c:strRef>
          </c:cat>
          <c:val>
            <c:numRef>
              <c:f>'Razão peso foliar'!$H$4:$J$4</c:f>
              <c:numCache>
                <c:formatCode>General</c:formatCode>
                <c:ptCount val="3"/>
                <c:pt idx="0">
                  <c:v>0.48536580518322975</c:v>
                </c:pt>
                <c:pt idx="1">
                  <c:v>0.27314425794398128</c:v>
                </c:pt>
                <c:pt idx="2">
                  <c:v>0.22658893394835722</c:v>
                </c:pt>
              </c:numCache>
            </c:numRef>
          </c:val>
        </c:ser>
        <c:ser>
          <c:idx val="3"/>
          <c:order val="3"/>
          <c:tx>
            <c:strRef>
              <c:f>'Razão peso foliar'!$G$5</c:f>
              <c:strCache>
                <c:ptCount val="1"/>
                <c:pt idx="0">
                  <c:v>P. morifolia</c:v>
                </c:pt>
              </c:strCache>
            </c:strRef>
          </c:tx>
          <c:spPr>
            <a:pattFill prst="dashHorz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'Razão peso foliar'!$H$1:$J$1</c:f>
              <c:strCache>
                <c:ptCount val="3"/>
                <c:pt idx="0">
                  <c:v>30DAT</c:v>
                </c:pt>
                <c:pt idx="1">
                  <c:v>60DAT</c:v>
                </c:pt>
                <c:pt idx="2">
                  <c:v>90DAT</c:v>
                </c:pt>
              </c:strCache>
            </c:strRef>
          </c:cat>
          <c:val>
            <c:numRef>
              <c:f>'Razão peso foliar'!$H$5:$J$5</c:f>
              <c:numCache>
                <c:formatCode>General</c:formatCode>
                <c:ptCount val="3"/>
                <c:pt idx="0">
                  <c:v>0.59730558186217708</c:v>
                </c:pt>
                <c:pt idx="1">
                  <c:v>0.4070321424594896</c:v>
                </c:pt>
                <c:pt idx="2">
                  <c:v>0.29759754833951035</c:v>
                </c:pt>
              </c:numCache>
            </c:numRef>
          </c:val>
        </c:ser>
        <c:ser>
          <c:idx val="4"/>
          <c:order val="4"/>
          <c:tx>
            <c:strRef>
              <c:f>'Razão peso foliar'!$G$6</c:f>
              <c:strCache>
                <c:ptCount val="1"/>
                <c:pt idx="0">
                  <c:v>P. mucronata</c:v>
                </c:pt>
              </c:strCache>
            </c:strRef>
          </c:tx>
          <c:spPr>
            <a:pattFill prst="lgCheck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'Razão peso foliar'!$H$1:$J$1</c:f>
              <c:strCache>
                <c:ptCount val="3"/>
                <c:pt idx="0">
                  <c:v>30DAT</c:v>
                </c:pt>
                <c:pt idx="1">
                  <c:v>60DAT</c:v>
                </c:pt>
                <c:pt idx="2">
                  <c:v>90DAT</c:v>
                </c:pt>
              </c:strCache>
            </c:strRef>
          </c:cat>
          <c:val>
            <c:numRef>
              <c:f>'Razão peso foliar'!$H$6:$J$6</c:f>
              <c:numCache>
                <c:formatCode>General</c:formatCode>
                <c:ptCount val="3"/>
                <c:pt idx="0">
                  <c:v>0.56623758469401952</c:v>
                </c:pt>
                <c:pt idx="1">
                  <c:v>0.46232614901909291</c:v>
                </c:pt>
                <c:pt idx="2">
                  <c:v>0.37324808440690077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954192"/>
        <c:axId val="331953016"/>
      </c:barChart>
      <c:catAx>
        <c:axId val="331954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31953016"/>
        <c:crosses val="autoZero"/>
        <c:auto val="1"/>
        <c:lblAlgn val="ctr"/>
        <c:lblOffset val="100"/>
        <c:noMultiLvlLbl val="0"/>
      </c:catAx>
      <c:valAx>
        <c:axId val="331953016"/>
        <c:scaling>
          <c:orientation val="minMax"/>
          <c:max val="0.8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algn="ctr" rtl="0">
                  <a:defRPr b="0"/>
                </a:pPr>
                <a:r>
                  <a:rPr lang="en-US" b="0"/>
                  <a:t>Razão peso foliar</a:t>
                </a:r>
              </a:p>
            </c:rich>
          </c:tx>
          <c:layout>
            <c:manualLayout>
              <c:xMode val="edge"/>
              <c:yMode val="edge"/>
              <c:x val="1.0441243700834985E-2"/>
              <c:y val="9.2545370370370361E-2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crossAx val="331954192"/>
        <c:crosses val="autoZero"/>
        <c:crossBetween val="between"/>
        <c:majorUnit val="0.2"/>
        <c:minorUnit val="5.000000000000001E-2"/>
      </c:valAx>
    </c:plotArea>
    <c:legend>
      <c:legendPos val="b"/>
      <c:layout/>
      <c:overlay val="0"/>
      <c:txPr>
        <a:bodyPr/>
        <a:lstStyle/>
        <a:p>
          <a:pPr>
            <a:defRPr i="1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entury Gothic" panose="020B0502020202020204" pitchFamily="34" charset="0"/>
          <a:cs typeface="Times New Roman" pitchFamily="18" charset="0"/>
        </a:defRPr>
      </a:pPr>
      <a:endParaRPr lang="pt-B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5186274509804"/>
          <c:y val="9.0636458333333336E-2"/>
          <c:w val="0.81237107843137257"/>
          <c:h val="0.60319351851851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CMR!$B$11</c:f>
              <c:strCache>
                <c:ptCount val="1"/>
                <c:pt idx="0">
                  <c:v>P. cincinnata</c:v>
                </c:pt>
              </c:strCache>
            </c:strRef>
          </c:tx>
          <c:spPr>
            <a:pattFill prst="horzBrick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CMR!$C$10:$E$10</c:f>
              <c:strCache>
                <c:ptCount val="3"/>
                <c:pt idx="0">
                  <c:v>15 DAT</c:v>
                </c:pt>
                <c:pt idx="1">
                  <c:v>45 DAT</c:v>
                </c:pt>
                <c:pt idx="2">
                  <c:v>75 DAT</c:v>
                </c:pt>
              </c:strCache>
            </c:strRef>
          </c:cat>
          <c:val>
            <c:numRef>
              <c:f>CMR!$C$11:$E$11</c:f>
              <c:numCache>
                <c:formatCode>General</c:formatCode>
                <c:ptCount val="3"/>
                <c:pt idx="0">
                  <c:v>33.954500000000003</c:v>
                </c:pt>
                <c:pt idx="1">
                  <c:v>79.179500000000004</c:v>
                </c:pt>
                <c:pt idx="2">
                  <c:v>124.4045</c:v>
                </c:pt>
              </c:numCache>
            </c:numRef>
          </c:val>
        </c:ser>
        <c:ser>
          <c:idx val="1"/>
          <c:order val="1"/>
          <c:tx>
            <c:strRef>
              <c:f>CMR!$B$12</c:f>
              <c:strCache>
                <c:ptCount val="1"/>
                <c:pt idx="0">
                  <c:v>P. edulis 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CMR!$C$10:$E$10</c:f>
              <c:strCache>
                <c:ptCount val="3"/>
                <c:pt idx="0">
                  <c:v>15 DAT</c:v>
                </c:pt>
                <c:pt idx="1">
                  <c:v>45 DAT</c:v>
                </c:pt>
                <c:pt idx="2">
                  <c:v>75 DAT</c:v>
                </c:pt>
              </c:strCache>
            </c:strRef>
          </c:cat>
          <c:val>
            <c:numRef>
              <c:f>CMR!$C$12:$E$12</c:f>
              <c:numCache>
                <c:formatCode>General</c:formatCode>
                <c:ptCount val="3"/>
                <c:pt idx="0">
                  <c:v>27</c:v>
                </c:pt>
                <c:pt idx="1">
                  <c:v>78.899999999999991</c:v>
                </c:pt>
                <c:pt idx="2">
                  <c:v>130.80000000000001</c:v>
                </c:pt>
              </c:numCache>
            </c:numRef>
          </c:val>
        </c:ser>
        <c:ser>
          <c:idx val="2"/>
          <c:order val="2"/>
          <c:tx>
            <c:strRef>
              <c:f>CMR!$B$13</c:f>
              <c:strCache>
                <c:ptCount val="1"/>
                <c:pt idx="0">
                  <c:v>P. gibertii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CMR!$C$10:$E$10</c:f>
              <c:strCache>
                <c:ptCount val="3"/>
                <c:pt idx="0">
                  <c:v>15 DAT</c:v>
                </c:pt>
                <c:pt idx="1">
                  <c:v>45 DAT</c:v>
                </c:pt>
                <c:pt idx="2">
                  <c:v>75 DAT</c:v>
                </c:pt>
              </c:strCache>
            </c:strRef>
          </c:cat>
          <c:val>
            <c:numRef>
              <c:f>CMR!$C$13:$E$13</c:f>
              <c:numCache>
                <c:formatCode>General</c:formatCode>
                <c:ptCount val="3"/>
                <c:pt idx="0">
                  <c:v>30.741799999999998</c:v>
                </c:pt>
                <c:pt idx="1">
                  <c:v>77.208799999999997</c:v>
                </c:pt>
                <c:pt idx="2">
                  <c:v>123.6758</c:v>
                </c:pt>
              </c:numCache>
            </c:numRef>
          </c:val>
        </c:ser>
        <c:ser>
          <c:idx val="3"/>
          <c:order val="3"/>
          <c:tx>
            <c:strRef>
              <c:f>CMR!$B$14</c:f>
              <c:strCache>
                <c:ptCount val="1"/>
                <c:pt idx="0">
                  <c:v>P. morifolia</c:v>
                </c:pt>
              </c:strCache>
            </c:strRef>
          </c:tx>
          <c:spPr>
            <a:pattFill prst="dashHorz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CMR!$C$10:$E$10</c:f>
              <c:strCache>
                <c:ptCount val="3"/>
                <c:pt idx="0">
                  <c:v>15 DAT</c:v>
                </c:pt>
                <c:pt idx="1">
                  <c:v>45 DAT</c:v>
                </c:pt>
                <c:pt idx="2">
                  <c:v>75 DAT</c:v>
                </c:pt>
              </c:strCache>
            </c:strRef>
          </c:cat>
          <c:val>
            <c:numRef>
              <c:f>CMR!$C$14:$E$14</c:f>
              <c:numCache>
                <c:formatCode>General</c:formatCode>
                <c:ptCount val="3"/>
                <c:pt idx="0">
                  <c:v>34.151499999999999</c:v>
                </c:pt>
                <c:pt idx="1">
                  <c:v>76.07050000000001</c:v>
                </c:pt>
                <c:pt idx="2">
                  <c:v>117.98949999999999</c:v>
                </c:pt>
              </c:numCache>
            </c:numRef>
          </c:val>
        </c:ser>
        <c:ser>
          <c:idx val="4"/>
          <c:order val="4"/>
          <c:tx>
            <c:strRef>
              <c:f>CMR!$B$15</c:f>
              <c:strCache>
                <c:ptCount val="1"/>
                <c:pt idx="0">
                  <c:v>P. mucronata</c:v>
                </c:pt>
              </c:strCache>
            </c:strRef>
          </c:tx>
          <c:spPr>
            <a:pattFill prst="lgCheck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CMR!$C$10:$E$10</c:f>
              <c:strCache>
                <c:ptCount val="3"/>
                <c:pt idx="0">
                  <c:v>15 DAT</c:v>
                </c:pt>
                <c:pt idx="1">
                  <c:v>45 DAT</c:v>
                </c:pt>
                <c:pt idx="2">
                  <c:v>75 DAT</c:v>
                </c:pt>
              </c:strCache>
            </c:strRef>
          </c:cat>
          <c:val>
            <c:numRef>
              <c:f>CMR!$C$15:$E$15</c:f>
              <c:numCache>
                <c:formatCode>General</c:formatCode>
                <c:ptCount val="3"/>
                <c:pt idx="0">
                  <c:v>7.3827999999999987</c:v>
                </c:pt>
                <c:pt idx="1">
                  <c:v>36.851799999999997</c:v>
                </c:pt>
                <c:pt idx="2">
                  <c:v>66.320800000000006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133096"/>
        <c:axId val="475129960"/>
      </c:barChart>
      <c:catAx>
        <c:axId val="475133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5129960"/>
        <c:crosses val="autoZero"/>
        <c:auto val="1"/>
        <c:lblAlgn val="ctr"/>
        <c:lblOffset val="100"/>
        <c:noMultiLvlLbl val="0"/>
      </c:catAx>
      <c:valAx>
        <c:axId val="475129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51330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8988095238095234E-2"/>
          <c:y val="0.85550114155251145"/>
          <c:w val="0.95833333333333337"/>
          <c:h val="0.10341564125521722"/>
        </c:manualLayout>
      </c:layout>
      <c:overlay val="0"/>
      <c:txPr>
        <a:bodyPr/>
        <a:lstStyle/>
        <a:p>
          <a:pPr>
            <a:defRPr i="1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entury Gothic" panose="020B0502020202020204" pitchFamily="34" charset="0"/>
          <a:cs typeface="Times New Roman" pitchFamily="18" charset="0"/>
        </a:defRPr>
      </a:pPr>
      <a:endParaRPr lang="pt-B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MSR!$F$2</c:f>
              <c:strCache>
                <c:ptCount val="1"/>
                <c:pt idx="0">
                  <c:v>P. cincinnata</c:v>
                </c:pt>
              </c:strCache>
            </c:strRef>
          </c:tx>
          <c:spPr>
            <a:pattFill prst="horzBrick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MSR!$G$1:$I$1</c:f>
              <c:strCache>
                <c:ptCount val="3"/>
                <c:pt idx="0">
                  <c:v>15DAT</c:v>
                </c:pt>
                <c:pt idx="1">
                  <c:v>45DAT</c:v>
                </c:pt>
                <c:pt idx="2">
                  <c:v>75DAT</c:v>
                </c:pt>
              </c:strCache>
            </c:strRef>
          </c:cat>
          <c:val>
            <c:numRef>
              <c:f>MSR!$G$2:$I$2</c:f>
              <c:numCache>
                <c:formatCode>0.000</c:formatCode>
                <c:ptCount val="3"/>
                <c:pt idx="0">
                  <c:v>0.22316666666666665</c:v>
                </c:pt>
                <c:pt idx="1">
                  <c:v>2.7921999999999998</c:v>
                </c:pt>
                <c:pt idx="2">
                  <c:v>7.7011666666666683</c:v>
                </c:pt>
              </c:numCache>
            </c:numRef>
          </c:val>
        </c:ser>
        <c:ser>
          <c:idx val="1"/>
          <c:order val="1"/>
          <c:tx>
            <c:strRef>
              <c:f>MSR!$F$3</c:f>
              <c:strCache>
                <c:ptCount val="1"/>
                <c:pt idx="0">
                  <c:v>P. edulis 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dPt>
            <c:idx val="0"/>
            <c:invertIfNegative val="0"/>
            <c:bubble3D val="0"/>
          </c:dPt>
          <c:cat>
            <c:strRef>
              <c:f>MSR!$G$1:$I$1</c:f>
              <c:strCache>
                <c:ptCount val="3"/>
                <c:pt idx="0">
                  <c:v>15DAT</c:v>
                </c:pt>
                <c:pt idx="1">
                  <c:v>45DAT</c:v>
                </c:pt>
                <c:pt idx="2">
                  <c:v>75DAT</c:v>
                </c:pt>
              </c:strCache>
            </c:strRef>
          </c:cat>
          <c:val>
            <c:numRef>
              <c:f>MSR!$G$3:$I$3</c:f>
              <c:numCache>
                <c:formatCode>0.000</c:formatCode>
                <c:ptCount val="3"/>
                <c:pt idx="0">
                  <c:v>0.10266666666666667</c:v>
                </c:pt>
                <c:pt idx="1">
                  <c:v>2.1263333333333332</c:v>
                </c:pt>
                <c:pt idx="2">
                  <c:v>5.0423333333333327</c:v>
                </c:pt>
              </c:numCache>
            </c:numRef>
          </c:val>
        </c:ser>
        <c:ser>
          <c:idx val="2"/>
          <c:order val="2"/>
          <c:tx>
            <c:strRef>
              <c:f>MSR!$F$4</c:f>
              <c:strCache>
                <c:ptCount val="1"/>
                <c:pt idx="0">
                  <c:v>P. gibertii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MSR!$G$1:$I$1</c:f>
              <c:strCache>
                <c:ptCount val="3"/>
                <c:pt idx="0">
                  <c:v>15DAT</c:v>
                </c:pt>
                <c:pt idx="1">
                  <c:v>45DAT</c:v>
                </c:pt>
                <c:pt idx="2">
                  <c:v>75DAT</c:v>
                </c:pt>
              </c:strCache>
            </c:strRef>
          </c:cat>
          <c:val>
            <c:numRef>
              <c:f>MSR!$G$4:$I$4</c:f>
              <c:numCache>
                <c:formatCode>0.000</c:formatCode>
                <c:ptCount val="3"/>
                <c:pt idx="0">
                  <c:v>0.32466666666666671</c:v>
                </c:pt>
                <c:pt idx="1">
                  <c:v>2.8346666666666667</c:v>
                </c:pt>
                <c:pt idx="2">
                  <c:v>6.6366666666666667</c:v>
                </c:pt>
              </c:numCache>
            </c:numRef>
          </c:val>
        </c:ser>
        <c:ser>
          <c:idx val="3"/>
          <c:order val="3"/>
          <c:tx>
            <c:strRef>
              <c:f>MSR!$F$5</c:f>
              <c:strCache>
                <c:ptCount val="1"/>
                <c:pt idx="0">
                  <c:v>P. morifolia</c:v>
                </c:pt>
              </c:strCache>
            </c:strRef>
          </c:tx>
          <c:spPr>
            <a:pattFill prst="dashHorz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MSR!$G$1:$I$1</c:f>
              <c:strCache>
                <c:ptCount val="3"/>
                <c:pt idx="0">
                  <c:v>15DAT</c:v>
                </c:pt>
                <c:pt idx="1">
                  <c:v>45DAT</c:v>
                </c:pt>
                <c:pt idx="2">
                  <c:v>75DAT</c:v>
                </c:pt>
              </c:strCache>
            </c:strRef>
          </c:cat>
          <c:val>
            <c:numRef>
              <c:f>MSR!$G$5:$I$5</c:f>
              <c:numCache>
                <c:formatCode>0.000</c:formatCode>
                <c:ptCount val="3"/>
                <c:pt idx="0">
                  <c:v>0.28683333333333333</c:v>
                </c:pt>
                <c:pt idx="1">
                  <c:v>3.7770000000000006</c:v>
                </c:pt>
                <c:pt idx="2">
                  <c:v>9.0381666666666671</c:v>
                </c:pt>
              </c:numCache>
            </c:numRef>
          </c:val>
        </c:ser>
        <c:ser>
          <c:idx val="4"/>
          <c:order val="4"/>
          <c:tx>
            <c:strRef>
              <c:f>MSR!$F$6</c:f>
              <c:strCache>
                <c:ptCount val="1"/>
                <c:pt idx="0">
                  <c:v>P. mucronata</c:v>
                </c:pt>
              </c:strCache>
            </c:strRef>
          </c:tx>
          <c:spPr>
            <a:pattFill prst="lgCheck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MSR!$G$1:$I$1</c:f>
              <c:strCache>
                <c:ptCount val="3"/>
                <c:pt idx="0">
                  <c:v>15DAT</c:v>
                </c:pt>
                <c:pt idx="1">
                  <c:v>45DAT</c:v>
                </c:pt>
                <c:pt idx="2">
                  <c:v>75DAT</c:v>
                </c:pt>
              </c:strCache>
            </c:strRef>
          </c:cat>
          <c:val>
            <c:numRef>
              <c:f>MSR!$G$6:$I$6</c:f>
              <c:numCache>
                <c:formatCode>0.000</c:formatCode>
                <c:ptCount val="3"/>
                <c:pt idx="0">
                  <c:v>3.6166666666666666E-2</c:v>
                </c:pt>
                <c:pt idx="1">
                  <c:v>0.61</c:v>
                </c:pt>
                <c:pt idx="2">
                  <c:v>4.076833333333334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42768"/>
        <c:axId val="475135056"/>
      </c:barChart>
      <c:catAx>
        <c:axId val="4304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5135056"/>
        <c:crosses val="autoZero"/>
        <c:auto val="1"/>
        <c:lblAlgn val="ctr"/>
        <c:lblOffset val="100"/>
        <c:noMultiLvlLbl val="0"/>
      </c:catAx>
      <c:valAx>
        <c:axId val="4751350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algn="ctr" rtl="0">
                  <a:defRPr b="0"/>
                </a:pPr>
                <a:r>
                  <a:rPr lang="en-US" b="0"/>
                  <a:t>MSR</a:t>
                </a:r>
              </a:p>
            </c:rich>
          </c:tx>
          <c:layout>
            <c:manualLayout>
              <c:xMode val="edge"/>
              <c:yMode val="edge"/>
              <c:x val="1.2468707369025681E-2"/>
              <c:y val="0.3019280450205733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crossAx val="4304276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i="1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entury Gothic" panose="020B0502020202020204" pitchFamily="34" charset="0"/>
          <a:cs typeface="Times New Roman" pitchFamily="18" charset="0"/>
        </a:defRPr>
      </a:pPr>
      <a:endParaRPr lang="pt-B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'Nº de raízes'!$O$3</c:f>
              <c:strCache>
                <c:ptCount val="1"/>
                <c:pt idx="0">
                  <c:v>P. cincinnata</c:v>
                </c:pt>
              </c:strCache>
            </c:strRef>
          </c:tx>
          <c:spPr>
            <a:pattFill prst="horzBrick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'Nº de raízes'!$P$2:$W$2</c:f>
              <c:strCache>
                <c:ptCount val="8"/>
                <c:pt idx="0">
                  <c:v>0-10</c:v>
                </c:pt>
                <c:pt idx="1">
                  <c:v>10-20</c:v>
                </c:pt>
                <c:pt idx="2">
                  <c:v>20-30</c:v>
                </c:pt>
                <c:pt idx="3">
                  <c:v>30-40</c:v>
                </c:pt>
                <c:pt idx="4">
                  <c:v>40-50</c:v>
                </c:pt>
                <c:pt idx="5">
                  <c:v>50-60</c:v>
                </c:pt>
                <c:pt idx="6">
                  <c:v>60-70</c:v>
                </c:pt>
                <c:pt idx="7">
                  <c:v>70-80</c:v>
                </c:pt>
              </c:strCache>
            </c:strRef>
          </c:cat>
          <c:val>
            <c:numRef>
              <c:f>'Nº de raízes'!$P$3:$W$3</c:f>
              <c:numCache>
                <c:formatCode>General</c:formatCode>
                <c:ptCount val="8"/>
                <c:pt idx="0">
                  <c:v>14.733333333333334</c:v>
                </c:pt>
                <c:pt idx="1">
                  <c:v>14.5</c:v>
                </c:pt>
                <c:pt idx="2">
                  <c:v>12.666666666666666</c:v>
                </c:pt>
                <c:pt idx="3">
                  <c:v>11.666666666666666</c:v>
                </c:pt>
                <c:pt idx="4">
                  <c:v>10.666666666666666</c:v>
                </c:pt>
                <c:pt idx="5">
                  <c:v>13.5</c:v>
                </c:pt>
                <c:pt idx="6">
                  <c:v>13</c:v>
                </c:pt>
                <c:pt idx="7">
                  <c:v>12.666666666666666</c:v>
                </c:pt>
              </c:numCache>
            </c:numRef>
          </c:val>
        </c:ser>
        <c:ser>
          <c:idx val="1"/>
          <c:order val="1"/>
          <c:tx>
            <c:strRef>
              <c:f>'Nº de raízes'!$O$4</c:f>
              <c:strCache>
                <c:ptCount val="1"/>
                <c:pt idx="0">
                  <c:v>P. edulis </c:v>
                </c:pt>
              </c:strCache>
            </c:strRef>
          </c:tx>
          <c:spPr>
            <a:pattFill prst="pct25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'Nº de raízes'!$P$2:$W$2</c:f>
              <c:strCache>
                <c:ptCount val="8"/>
                <c:pt idx="0">
                  <c:v>0-10</c:v>
                </c:pt>
                <c:pt idx="1">
                  <c:v>10-20</c:v>
                </c:pt>
                <c:pt idx="2">
                  <c:v>20-30</c:v>
                </c:pt>
                <c:pt idx="3">
                  <c:v>30-40</c:v>
                </c:pt>
                <c:pt idx="4">
                  <c:v>40-50</c:v>
                </c:pt>
                <c:pt idx="5">
                  <c:v>50-60</c:v>
                </c:pt>
                <c:pt idx="6">
                  <c:v>60-70</c:v>
                </c:pt>
                <c:pt idx="7">
                  <c:v>70-80</c:v>
                </c:pt>
              </c:strCache>
            </c:strRef>
          </c:cat>
          <c:val>
            <c:numRef>
              <c:f>'Nº de raízes'!$P$4:$W$4</c:f>
              <c:numCache>
                <c:formatCode>General</c:formatCode>
                <c:ptCount val="8"/>
                <c:pt idx="0">
                  <c:v>15</c:v>
                </c:pt>
                <c:pt idx="1">
                  <c:v>17.5</c:v>
                </c:pt>
                <c:pt idx="2">
                  <c:v>16.666666666666668</c:v>
                </c:pt>
                <c:pt idx="3">
                  <c:v>16.333333333333332</c:v>
                </c:pt>
                <c:pt idx="4">
                  <c:v>13</c:v>
                </c:pt>
                <c:pt idx="5">
                  <c:v>13.833333333333334</c:v>
                </c:pt>
                <c:pt idx="6">
                  <c:v>13</c:v>
                </c:pt>
                <c:pt idx="7">
                  <c:v>11.5</c:v>
                </c:pt>
              </c:numCache>
            </c:numRef>
          </c:val>
        </c:ser>
        <c:ser>
          <c:idx val="2"/>
          <c:order val="2"/>
          <c:tx>
            <c:strRef>
              <c:f>'Nº de raízes'!$O$5</c:f>
              <c:strCache>
                <c:ptCount val="1"/>
                <c:pt idx="0">
                  <c:v>P. gibertii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'Nº de raízes'!$P$2:$W$2</c:f>
              <c:strCache>
                <c:ptCount val="8"/>
                <c:pt idx="0">
                  <c:v>0-10</c:v>
                </c:pt>
                <c:pt idx="1">
                  <c:v>10-20</c:v>
                </c:pt>
                <c:pt idx="2">
                  <c:v>20-30</c:v>
                </c:pt>
                <c:pt idx="3">
                  <c:v>30-40</c:v>
                </c:pt>
                <c:pt idx="4">
                  <c:v>40-50</c:v>
                </c:pt>
                <c:pt idx="5">
                  <c:v>50-60</c:v>
                </c:pt>
                <c:pt idx="6">
                  <c:v>60-70</c:v>
                </c:pt>
                <c:pt idx="7">
                  <c:v>70-80</c:v>
                </c:pt>
              </c:strCache>
            </c:strRef>
          </c:cat>
          <c:val>
            <c:numRef>
              <c:f>'Nº de raízes'!$P$5:$W$5</c:f>
              <c:numCache>
                <c:formatCode>General</c:formatCode>
                <c:ptCount val="8"/>
                <c:pt idx="0">
                  <c:v>22.833333333333332</c:v>
                </c:pt>
                <c:pt idx="1">
                  <c:v>36.166666666666664</c:v>
                </c:pt>
                <c:pt idx="2">
                  <c:v>40</c:v>
                </c:pt>
                <c:pt idx="3">
                  <c:v>34.5</c:v>
                </c:pt>
                <c:pt idx="4">
                  <c:v>34</c:v>
                </c:pt>
                <c:pt idx="5">
                  <c:v>30</c:v>
                </c:pt>
                <c:pt idx="6">
                  <c:v>33</c:v>
                </c:pt>
                <c:pt idx="7">
                  <c:v>27.666666666666668</c:v>
                </c:pt>
              </c:numCache>
            </c:numRef>
          </c:val>
        </c:ser>
        <c:ser>
          <c:idx val="3"/>
          <c:order val="3"/>
          <c:tx>
            <c:strRef>
              <c:f>'Nº de raízes'!$O$6</c:f>
              <c:strCache>
                <c:ptCount val="1"/>
                <c:pt idx="0">
                  <c:v>P. morifolia</c:v>
                </c:pt>
              </c:strCache>
            </c:strRef>
          </c:tx>
          <c:spPr>
            <a:pattFill prst="dashHorz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'Nº de raízes'!$P$2:$W$2</c:f>
              <c:strCache>
                <c:ptCount val="8"/>
                <c:pt idx="0">
                  <c:v>0-10</c:v>
                </c:pt>
                <c:pt idx="1">
                  <c:v>10-20</c:v>
                </c:pt>
                <c:pt idx="2">
                  <c:v>20-30</c:v>
                </c:pt>
                <c:pt idx="3">
                  <c:v>30-40</c:v>
                </c:pt>
                <c:pt idx="4">
                  <c:v>40-50</c:v>
                </c:pt>
                <c:pt idx="5">
                  <c:v>50-60</c:v>
                </c:pt>
                <c:pt idx="6">
                  <c:v>60-70</c:v>
                </c:pt>
                <c:pt idx="7">
                  <c:v>70-80</c:v>
                </c:pt>
              </c:strCache>
            </c:strRef>
          </c:cat>
          <c:val>
            <c:numRef>
              <c:f>'Nº de raízes'!$P$6:$W$6</c:f>
              <c:numCache>
                <c:formatCode>General</c:formatCode>
                <c:ptCount val="8"/>
                <c:pt idx="0">
                  <c:v>14.666666666666666</c:v>
                </c:pt>
                <c:pt idx="1">
                  <c:v>25.833333333333332</c:v>
                </c:pt>
                <c:pt idx="2">
                  <c:v>28.5</c:v>
                </c:pt>
                <c:pt idx="3">
                  <c:v>24.5</c:v>
                </c:pt>
                <c:pt idx="4">
                  <c:v>28.666666666666668</c:v>
                </c:pt>
                <c:pt idx="5">
                  <c:v>18</c:v>
                </c:pt>
                <c:pt idx="6">
                  <c:v>20.166666666666668</c:v>
                </c:pt>
                <c:pt idx="7">
                  <c:v>15.666666666666666</c:v>
                </c:pt>
              </c:numCache>
            </c:numRef>
          </c:val>
        </c:ser>
        <c:ser>
          <c:idx val="4"/>
          <c:order val="4"/>
          <c:tx>
            <c:strRef>
              <c:f>'Nº de raízes'!$O$7</c:f>
              <c:strCache>
                <c:ptCount val="1"/>
                <c:pt idx="0">
                  <c:v>P. mucronata</c:v>
                </c:pt>
              </c:strCache>
            </c:strRef>
          </c:tx>
          <c:spPr>
            <a:pattFill prst="lgCheck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'Nº de raízes'!$P$2:$W$2</c:f>
              <c:strCache>
                <c:ptCount val="8"/>
                <c:pt idx="0">
                  <c:v>0-10</c:v>
                </c:pt>
                <c:pt idx="1">
                  <c:v>10-20</c:v>
                </c:pt>
                <c:pt idx="2">
                  <c:v>20-30</c:v>
                </c:pt>
                <c:pt idx="3">
                  <c:v>30-40</c:v>
                </c:pt>
                <c:pt idx="4">
                  <c:v>40-50</c:v>
                </c:pt>
                <c:pt idx="5">
                  <c:v>50-60</c:v>
                </c:pt>
                <c:pt idx="6">
                  <c:v>60-70</c:v>
                </c:pt>
                <c:pt idx="7">
                  <c:v>70-80</c:v>
                </c:pt>
              </c:strCache>
            </c:strRef>
          </c:cat>
          <c:val>
            <c:numRef>
              <c:f>'Nº de raízes'!$P$7:$V$7</c:f>
              <c:numCache>
                <c:formatCode>General</c:formatCode>
                <c:ptCount val="7"/>
                <c:pt idx="0">
                  <c:v>20.666666666666668</c:v>
                </c:pt>
                <c:pt idx="1">
                  <c:v>21.333333333333332</c:v>
                </c:pt>
                <c:pt idx="2">
                  <c:v>18.333333333333332</c:v>
                </c:pt>
                <c:pt idx="3">
                  <c:v>18</c:v>
                </c:pt>
                <c:pt idx="4">
                  <c:v>8.8333333333333339</c:v>
                </c:pt>
                <c:pt idx="5">
                  <c:v>5.333333333333333</c:v>
                </c:pt>
                <c:pt idx="6">
                  <c:v>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8835560"/>
        <c:axId val="478837520"/>
      </c:barChart>
      <c:catAx>
        <c:axId val="478835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Profundidade (cm)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478837520"/>
        <c:crosses val="autoZero"/>
        <c:auto val="1"/>
        <c:lblAlgn val="ctr"/>
        <c:lblOffset val="100"/>
        <c:noMultiLvlLbl val="0"/>
      </c:catAx>
      <c:valAx>
        <c:axId val="4788375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Nᵒ de raízes</a:t>
                </a:r>
              </a:p>
            </c:rich>
          </c:tx>
          <c:layout>
            <c:manualLayout>
              <c:xMode val="edge"/>
              <c:yMode val="edge"/>
              <c:x val="1.0353350898703467E-2"/>
              <c:y val="0.1602448412698412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7883556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i="1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entury Gothic" panose="020B0502020202020204" pitchFamily="34" charset="0"/>
          <a:cs typeface="Times New Roman" pitchFamily="18" charset="0"/>
        </a:defRPr>
      </a:pPr>
      <a:endParaRPr lang="pt-B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514352</xdr:colOff>
      <xdr:row>10</xdr:row>
      <xdr:rowOff>65942</xdr:rowOff>
    </xdr:from>
    <xdr:to>
      <xdr:col>13</xdr:col>
      <xdr:colOff>190500</xdr:colOff>
      <xdr:row>23</xdr:row>
      <xdr:rowOff>74025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0.1198</cdr:x>
      <cdr:y>0.2608</cdr:y>
    </cdr:from>
    <cdr:to>
      <cdr:x>0.17781</cdr:x>
      <cdr:y>0.69034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2560" y="657227"/>
          <a:ext cx="417672" cy="1082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3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0.54532</cdr:x>
      <cdr:y>0.2691</cdr:y>
    </cdr:from>
    <cdr:to>
      <cdr:x>0.58691</cdr:x>
      <cdr:y>0.37934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308787" y="581256"/>
          <a:ext cx="252351" cy="238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0.14834</cdr:x>
      <cdr:y>0.44694</cdr:y>
    </cdr:from>
    <cdr:to>
      <cdr:x>0.20125</cdr:x>
      <cdr:y>0.56885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900094" y="965390"/>
          <a:ext cx="321035" cy="263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0.32052</cdr:x>
      <cdr:y>0.55824</cdr:y>
    </cdr:from>
    <cdr:to>
      <cdr:x>0.36211</cdr:x>
      <cdr:y>0.6734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944791" y="1205796"/>
          <a:ext cx="252351" cy="2487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0.85794</cdr:x>
      <cdr:y>0.31655</cdr:y>
    </cdr:from>
    <cdr:to>
      <cdr:x>0.89953</cdr:x>
      <cdr:y>0.37138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205621" y="683748"/>
          <a:ext cx="252351" cy="1184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0.81624</cdr:x>
      <cdr:y>0.10816</cdr:y>
    </cdr:from>
    <cdr:to>
      <cdr:x>0.85783</cdr:x>
      <cdr:y>0.16298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952627" y="233626"/>
          <a:ext cx="252351" cy="1184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0.5881</cdr:x>
      <cdr:y>0.45083</cdr:y>
    </cdr:from>
    <cdr:to>
      <cdr:x>0.63109</cdr:x>
      <cdr:y>0.54694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3568364" y="973791"/>
          <a:ext cx="260845" cy="2075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0.4218</cdr:x>
      <cdr:y>0.26395</cdr:y>
    </cdr:from>
    <cdr:to>
      <cdr:x>0.46667</cdr:x>
      <cdr:y>0.37399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2559308" y="570132"/>
          <a:ext cx="272253" cy="237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0.73151</cdr:x>
      <cdr:y>0.05466</cdr:y>
    </cdr:from>
    <cdr:to>
      <cdr:x>0.78516</cdr:x>
      <cdr:y>0.17891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4438515" y="118066"/>
          <a:ext cx="325526" cy="2683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0.68959</cdr:x>
      <cdr:y>0.0817</cdr:y>
    </cdr:from>
    <cdr:to>
      <cdr:x>0.73916</cdr:x>
      <cdr:y>0.18647</cdr:y>
    </cdr:to>
    <cdr:sp macro="" textlink="">
      <cdr:nvSpPr>
        <cdr:cNvPr id="19" name="TextBox 1"/>
        <cdr:cNvSpPr txBox="1"/>
      </cdr:nvSpPr>
      <cdr:spPr>
        <a:xfrm xmlns:a="http://schemas.openxmlformats.org/drawingml/2006/main">
          <a:off x="4184145" y="176470"/>
          <a:ext cx="300770" cy="2263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0.77398</cdr:x>
      <cdr:y>0.08534</cdr:y>
    </cdr:from>
    <cdr:to>
      <cdr:x>0.82763</cdr:x>
      <cdr:y>0.16899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4696188" y="184333"/>
          <a:ext cx="325525" cy="1806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0.00778</cdr:x>
      <cdr:y>0.06615</cdr:y>
    </cdr:from>
    <cdr:to>
      <cdr:x>0.05759</cdr:x>
      <cdr:y>0.71437</cdr:y>
    </cdr:to>
    <cdr:sp macro="" textlink="">
      <cdr:nvSpPr>
        <cdr:cNvPr id="10" name="CaixaDeTexto 9"/>
        <cdr:cNvSpPr txBox="1"/>
      </cdr:nvSpPr>
      <cdr:spPr>
        <a:xfrm xmlns:a="http://schemas.openxmlformats.org/drawingml/2006/main" rot="16200000">
          <a:off x="-501858" y="691917"/>
          <a:ext cx="1400175" cy="302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t-BR" sz="1200" baseline="0">
              <a:latin typeface="Century Gothic" panose="020B0502020202020204" pitchFamily="34" charset="0"/>
              <a:cs typeface="Times New Roman" pitchFamily="18" charset="0"/>
            </a:rPr>
            <a:t>CMR</a:t>
          </a:r>
          <a:endParaRPr lang="pt-BR" sz="1200">
            <a:latin typeface="Century Gothic" panose="020B0502020202020204" pitchFamily="34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0.1932</cdr:x>
      <cdr:y>0.46961</cdr:y>
    </cdr:from>
    <cdr:to>
      <cdr:x>0.24611</cdr:x>
      <cdr:y>0.59153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1172242" y="1014357"/>
          <a:ext cx="321036" cy="2633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0.23087</cdr:x>
      <cdr:y>0.46206</cdr:y>
    </cdr:from>
    <cdr:to>
      <cdr:x>0.28378</cdr:x>
      <cdr:y>0.58397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1400819" y="998049"/>
          <a:ext cx="321035" cy="263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0.27482</cdr:x>
      <cdr:y>0.45198</cdr:y>
    </cdr:from>
    <cdr:to>
      <cdr:x>0.32773</cdr:x>
      <cdr:y>0.57389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1667514" y="976275"/>
          <a:ext cx="321035" cy="263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0.46486</cdr:x>
      <cdr:y>0.26647</cdr:y>
    </cdr:from>
    <cdr:to>
      <cdr:x>0.50972</cdr:x>
      <cdr:y>0.37651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2820584" y="575575"/>
          <a:ext cx="272192" cy="2376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0.50138</cdr:x>
      <cdr:y>0.2691</cdr:y>
    </cdr:from>
    <cdr:to>
      <cdr:x>0.54297</cdr:x>
      <cdr:y>0.37934</cdr:y>
    </cdr:to>
    <cdr:sp macro="" textlink="">
      <cdr:nvSpPr>
        <cdr:cNvPr id="26" name="TextBox 1"/>
        <cdr:cNvSpPr txBox="1"/>
      </cdr:nvSpPr>
      <cdr:spPr>
        <a:xfrm xmlns:a="http://schemas.openxmlformats.org/drawingml/2006/main">
          <a:off x="3042135" y="581256"/>
          <a:ext cx="252350" cy="238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962025</xdr:colOff>
      <xdr:row>14</xdr:row>
      <xdr:rowOff>57150</xdr:rowOff>
    </xdr:from>
    <xdr:to>
      <xdr:col>14</xdr:col>
      <xdr:colOff>171450</xdr:colOff>
      <xdr:row>25</xdr:row>
      <xdr:rowOff>142875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0.16288</cdr:x>
      <cdr:y>0.55225</cdr:y>
    </cdr:from>
    <cdr:to>
      <cdr:x>0.23291</cdr:x>
      <cdr:y>0.65556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021037" y="1204580"/>
          <a:ext cx="439009" cy="225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ab</a:t>
          </a:r>
        </a:p>
      </cdr:txBody>
    </cdr:sp>
  </cdr:relSizeAnchor>
  <cdr:relSizeAnchor xmlns:cdr="http://schemas.openxmlformats.org/drawingml/2006/chartDrawing">
    <cdr:from>
      <cdr:x>0.21074</cdr:x>
      <cdr:y>0.56419</cdr:y>
    </cdr:from>
    <cdr:to>
      <cdr:x>0.27545</cdr:x>
      <cdr:y>0.66751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1321089" y="1230625"/>
          <a:ext cx="405657" cy="225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bc</a:t>
          </a:r>
        </a:p>
      </cdr:txBody>
    </cdr:sp>
  </cdr:relSizeAnchor>
  <cdr:relSizeAnchor xmlns:cdr="http://schemas.openxmlformats.org/drawingml/2006/chartDrawing">
    <cdr:from>
      <cdr:x>0.2595</cdr:x>
      <cdr:y>0.54058</cdr:y>
    </cdr:from>
    <cdr:to>
      <cdr:x>0.3182</cdr:x>
      <cdr:y>0.64389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626760" y="1179127"/>
          <a:ext cx="367979" cy="225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0.29904</cdr:x>
      <cdr:y>0.54942</cdr:y>
    </cdr:from>
    <cdr:to>
      <cdr:x>0.35774</cdr:x>
      <cdr:y>0.65273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874650" y="1198402"/>
          <a:ext cx="367980" cy="225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0.3443</cdr:x>
      <cdr:y>0.57269</cdr:y>
    </cdr:from>
    <cdr:to>
      <cdr:x>0.40299</cdr:x>
      <cdr:y>0.67601</cdr:y>
    </cdr:to>
    <cdr:sp macro="" textlink="">
      <cdr:nvSpPr>
        <cdr:cNvPr id="6" name="CaixaDeTexto 5"/>
        <cdr:cNvSpPr txBox="1"/>
      </cdr:nvSpPr>
      <cdr:spPr>
        <a:xfrm xmlns:a="http://schemas.openxmlformats.org/drawingml/2006/main">
          <a:off x="2158374" y="1249159"/>
          <a:ext cx="367917" cy="225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c</a:t>
          </a:r>
        </a:p>
      </cdr:txBody>
    </cdr:sp>
  </cdr:relSizeAnchor>
  <cdr:relSizeAnchor xmlns:cdr="http://schemas.openxmlformats.org/drawingml/2006/chartDrawing">
    <cdr:from>
      <cdr:x>0.44302</cdr:x>
      <cdr:y>0.40305</cdr:y>
    </cdr:from>
    <cdr:to>
      <cdr:x>0.50934</cdr:x>
      <cdr:y>0.50637</cdr:y>
    </cdr:to>
    <cdr:sp macro="" textlink="">
      <cdr:nvSpPr>
        <cdr:cNvPr id="7" name="CaixaDeTexto 6"/>
        <cdr:cNvSpPr txBox="1"/>
      </cdr:nvSpPr>
      <cdr:spPr>
        <a:xfrm xmlns:a="http://schemas.openxmlformats.org/drawingml/2006/main">
          <a:off x="2777219" y="879137"/>
          <a:ext cx="415746" cy="225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ab</a:t>
          </a:r>
        </a:p>
      </cdr:txBody>
    </cdr:sp>
  </cdr:relSizeAnchor>
  <cdr:relSizeAnchor xmlns:cdr="http://schemas.openxmlformats.org/drawingml/2006/chartDrawing">
    <cdr:from>
      <cdr:x>0.49076</cdr:x>
      <cdr:y>0.43126</cdr:y>
    </cdr:from>
    <cdr:to>
      <cdr:x>0.54945</cdr:x>
      <cdr:y>0.53457</cdr:y>
    </cdr:to>
    <cdr:sp macro="" textlink="">
      <cdr:nvSpPr>
        <cdr:cNvPr id="8" name="CaixaDeTexto 7"/>
        <cdr:cNvSpPr txBox="1"/>
      </cdr:nvSpPr>
      <cdr:spPr>
        <a:xfrm xmlns:a="http://schemas.openxmlformats.org/drawingml/2006/main">
          <a:off x="3076485" y="940683"/>
          <a:ext cx="367917" cy="2253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0.52724</cdr:x>
      <cdr:y>0.40448</cdr:y>
    </cdr:from>
    <cdr:to>
      <cdr:x>0.59253</cdr:x>
      <cdr:y>0.5078</cdr:y>
    </cdr:to>
    <cdr:sp macro="" textlink="">
      <cdr:nvSpPr>
        <cdr:cNvPr id="9" name="CaixaDeTexto 8"/>
        <cdr:cNvSpPr txBox="1"/>
      </cdr:nvSpPr>
      <cdr:spPr>
        <a:xfrm xmlns:a="http://schemas.openxmlformats.org/drawingml/2006/main">
          <a:off x="3305176" y="882262"/>
          <a:ext cx="409284" cy="225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ab</a:t>
          </a:r>
        </a:p>
      </cdr:txBody>
    </cdr:sp>
  </cdr:relSizeAnchor>
  <cdr:relSizeAnchor xmlns:cdr="http://schemas.openxmlformats.org/drawingml/2006/chartDrawing">
    <cdr:from>
      <cdr:x>0.5763</cdr:x>
      <cdr:y>0.32612</cdr:y>
    </cdr:from>
    <cdr:to>
      <cdr:x>0.635</cdr:x>
      <cdr:y>0.42943</cdr:y>
    </cdr:to>
    <cdr:sp macro="" textlink="">
      <cdr:nvSpPr>
        <cdr:cNvPr id="10" name="CaixaDeTexto 9"/>
        <cdr:cNvSpPr txBox="1"/>
      </cdr:nvSpPr>
      <cdr:spPr>
        <a:xfrm xmlns:a="http://schemas.openxmlformats.org/drawingml/2006/main">
          <a:off x="3612739" y="711348"/>
          <a:ext cx="367979" cy="225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0.62403</cdr:x>
      <cdr:y>0.53102</cdr:y>
    </cdr:from>
    <cdr:to>
      <cdr:x>0.68273</cdr:x>
      <cdr:y>0.63433</cdr:y>
    </cdr:to>
    <cdr:sp macro="" textlink="">
      <cdr:nvSpPr>
        <cdr:cNvPr id="11" name="CaixaDeTexto 10"/>
        <cdr:cNvSpPr txBox="1"/>
      </cdr:nvSpPr>
      <cdr:spPr>
        <a:xfrm xmlns:a="http://schemas.openxmlformats.org/drawingml/2006/main">
          <a:off x="3908931" y="1156572"/>
          <a:ext cx="367697" cy="2250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c</a:t>
          </a:r>
        </a:p>
      </cdr:txBody>
    </cdr:sp>
  </cdr:relSizeAnchor>
  <cdr:relSizeAnchor xmlns:cdr="http://schemas.openxmlformats.org/drawingml/2006/chartDrawing">
    <cdr:from>
      <cdr:x>0.71912</cdr:x>
      <cdr:y>0.08873</cdr:y>
    </cdr:from>
    <cdr:to>
      <cdr:x>0.78381</cdr:x>
      <cdr:y>0.19204</cdr:y>
    </cdr:to>
    <cdr:sp macro="" textlink="">
      <cdr:nvSpPr>
        <cdr:cNvPr id="12" name="CaixaDeTexto 11"/>
        <cdr:cNvSpPr txBox="1"/>
      </cdr:nvSpPr>
      <cdr:spPr>
        <a:xfrm xmlns:a="http://schemas.openxmlformats.org/drawingml/2006/main">
          <a:off x="4508047" y="193544"/>
          <a:ext cx="405481" cy="2253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ab</a:t>
          </a:r>
        </a:p>
      </cdr:txBody>
    </cdr:sp>
  </cdr:relSizeAnchor>
  <cdr:relSizeAnchor xmlns:cdr="http://schemas.openxmlformats.org/drawingml/2006/chartDrawing">
    <cdr:from>
      <cdr:x>0.76254</cdr:x>
      <cdr:y>0.27301</cdr:y>
    </cdr:from>
    <cdr:to>
      <cdr:x>0.83466</cdr:x>
      <cdr:y>0.37633</cdr:y>
    </cdr:to>
    <cdr:sp macro="" textlink="">
      <cdr:nvSpPr>
        <cdr:cNvPr id="13" name="CaixaDeTexto 12"/>
        <cdr:cNvSpPr txBox="1"/>
      </cdr:nvSpPr>
      <cdr:spPr>
        <a:xfrm xmlns:a="http://schemas.openxmlformats.org/drawingml/2006/main">
          <a:off x="4780189" y="595502"/>
          <a:ext cx="452123" cy="225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ab</a:t>
          </a:r>
        </a:p>
      </cdr:txBody>
    </cdr:sp>
  </cdr:relSizeAnchor>
  <cdr:relSizeAnchor xmlns:cdr="http://schemas.openxmlformats.org/drawingml/2006/chartDrawing">
    <cdr:from>
      <cdr:x>0.80421</cdr:x>
      <cdr:y>0.16538</cdr:y>
    </cdr:from>
    <cdr:to>
      <cdr:x>0.87235</cdr:x>
      <cdr:y>0.26869</cdr:y>
    </cdr:to>
    <cdr:sp macro="" textlink="">
      <cdr:nvSpPr>
        <cdr:cNvPr id="14" name="CaixaDeTexto 13"/>
        <cdr:cNvSpPr txBox="1"/>
      </cdr:nvSpPr>
      <cdr:spPr>
        <a:xfrm xmlns:a="http://schemas.openxmlformats.org/drawingml/2006/main">
          <a:off x="5041446" y="360724"/>
          <a:ext cx="427180" cy="2253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ab</a:t>
          </a:r>
        </a:p>
      </cdr:txBody>
    </cdr:sp>
  </cdr:relSizeAnchor>
  <cdr:relSizeAnchor xmlns:cdr="http://schemas.openxmlformats.org/drawingml/2006/chartDrawing">
    <cdr:from>
      <cdr:x>0.85589</cdr:x>
      <cdr:y>0.02551</cdr:y>
    </cdr:from>
    <cdr:to>
      <cdr:x>0.91459</cdr:x>
      <cdr:y>0.12883</cdr:y>
    </cdr:to>
    <cdr:sp macro="" textlink="">
      <cdr:nvSpPr>
        <cdr:cNvPr id="15" name="CaixaDeTexto 14"/>
        <cdr:cNvSpPr txBox="1"/>
      </cdr:nvSpPr>
      <cdr:spPr>
        <a:xfrm xmlns:a="http://schemas.openxmlformats.org/drawingml/2006/main">
          <a:off x="5365405" y="55647"/>
          <a:ext cx="367979" cy="225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0.89904</cdr:x>
      <cdr:y>0.32291</cdr:y>
    </cdr:from>
    <cdr:to>
      <cdr:x>0.95774</cdr:x>
      <cdr:y>0.42622</cdr:y>
    </cdr:to>
    <cdr:sp macro="" textlink="">
      <cdr:nvSpPr>
        <cdr:cNvPr id="16" name="CaixaDeTexto 15"/>
        <cdr:cNvSpPr txBox="1"/>
      </cdr:nvSpPr>
      <cdr:spPr>
        <a:xfrm xmlns:a="http://schemas.openxmlformats.org/drawingml/2006/main">
          <a:off x="5635894" y="704341"/>
          <a:ext cx="367979" cy="225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604837</xdr:colOff>
      <xdr:row>8</xdr:row>
      <xdr:rowOff>119062</xdr:rowOff>
    </xdr:from>
    <xdr:to>
      <xdr:col>21</xdr:col>
      <xdr:colOff>333376</xdr:colOff>
      <xdr:row>21</xdr:row>
      <xdr:rowOff>162562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0.107</cdr:x>
      <cdr:y>0.34845</cdr:y>
    </cdr:from>
    <cdr:to>
      <cdr:x>0.14436</cdr:x>
      <cdr:y>0.44767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656235" y="878094"/>
          <a:ext cx="229140" cy="25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0.1246</cdr:x>
      <cdr:y>0.35014</cdr:y>
    </cdr:from>
    <cdr:to>
      <cdr:x>0.16196</cdr:x>
      <cdr:y>0.44936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764236" y="882362"/>
          <a:ext cx="229139" cy="250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0.14553</cdr:x>
      <cdr:y>0.26151</cdr:y>
    </cdr:from>
    <cdr:to>
      <cdr:x>0.18288</cdr:x>
      <cdr:y>0.36073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890588" y="659011"/>
          <a:ext cx="228600" cy="250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0.15978</cdr:x>
      <cdr:y>0.35655</cdr:y>
    </cdr:from>
    <cdr:to>
      <cdr:x>0.19713</cdr:x>
      <cdr:y>0.45577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979950" y="898498"/>
          <a:ext cx="229078" cy="25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0.17607</cdr:x>
      <cdr:y>0.28067</cdr:y>
    </cdr:from>
    <cdr:to>
      <cdr:x>0.21654</cdr:x>
      <cdr:y>0.37989</cdr:y>
    </cdr:to>
    <cdr:sp macro="" textlink="">
      <cdr:nvSpPr>
        <cdr:cNvPr id="6" name="CaixaDeTexto 5"/>
        <cdr:cNvSpPr txBox="1"/>
      </cdr:nvSpPr>
      <cdr:spPr>
        <a:xfrm xmlns:a="http://schemas.openxmlformats.org/drawingml/2006/main">
          <a:off x="1079874" y="707289"/>
          <a:ext cx="248214" cy="25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0.21701</cdr:x>
      <cdr:y>0.35394</cdr:y>
    </cdr:from>
    <cdr:to>
      <cdr:x>0.25436</cdr:x>
      <cdr:y>0.45316</cdr:y>
    </cdr:to>
    <cdr:sp macro="" textlink="">
      <cdr:nvSpPr>
        <cdr:cNvPr id="7" name="CaixaDeTexto 6"/>
        <cdr:cNvSpPr txBox="1"/>
      </cdr:nvSpPr>
      <cdr:spPr>
        <a:xfrm xmlns:a="http://schemas.openxmlformats.org/drawingml/2006/main">
          <a:off x="1330958" y="891929"/>
          <a:ext cx="229078" cy="25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c</a:t>
          </a:r>
        </a:p>
      </cdr:txBody>
    </cdr:sp>
  </cdr:relSizeAnchor>
  <cdr:relSizeAnchor xmlns:cdr="http://schemas.openxmlformats.org/drawingml/2006/chartDrawing">
    <cdr:from>
      <cdr:x>0.23326</cdr:x>
      <cdr:y>0.29523</cdr:y>
    </cdr:from>
    <cdr:to>
      <cdr:x>0.27062</cdr:x>
      <cdr:y>0.39445</cdr:y>
    </cdr:to>
    <cdr:sp macro="" textlink="">
      <cdr:nvSpPr>
        <cdr:cNvPr id="8" name="CaixaDeTexto 7"/>
        <cdr:cNvSpPr txBox="1"/>
      </cdr:nvSpPr>
      <cdr:spPr>
        <a:xfrm xmlns:a="http://schemas.openxmlformats.org/drawingml/2006/main">
          <a:off x="1430623" y="743986"/>
          <a:ext cx="229140" cy="25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0.252</cdr:x>
      <cdr:y>0.08036</cdr:y>
    </cdr:from>
    <cdr:to>
      <cdr:x>0.28935</cdr:x>
      <cdr:y>0.17958</cdr:y>
    </cdr:to>
    <cdr:sp macro="" textlink="">
      <cdr:nvSpPr>
        <cdr:cNvPr id="9" name="CaixaDeTexto 8"/>
        <cdr:cNvSpPr txBox="1"/>
      </cdr:nvSpPr>
      <cdr:spPr>
        <a:xfrm xmlns:a="http://schemas.openxmlformats.org/drawingml/2006/main">
          <a:off x="1545567" y="202496"/>
          <a:ext cx="229078" cy="25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0.27146</cdr:x>
      <cdr:y>0.23196</cdr:y>
    </cdr:from>
    <cdr:to>
      <cdr:x>0.30881</cdr:x>
      <cdr:y>0.33118</cdr:y>
    </cdr:to>
    <cdr:sp macro="" textlink="">
      <cdr:nvSpPr>
        <cdr:cNvPr id="10" name="CaixaDeTexto 9"/>
        <cdr:cNvSpPr txBox="1"/>
      </cdr:nvSpPr>
      <cdr:spPr>
        <a:xfrm xmlns:a="http://schemas.openxmlformats.org/drawingml/2006/main">
          <a:off x="1663379" y="584543"/>
          <a:ext cx="228892" cy="250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0.28912</cdr:x>
      <cdr:y>0.28694</cdr:y>
    </cdr:from>
    <cdr:to>
      <cdr:x>0.32647</cdr:x>
      <cdr:y>0.38616</cdr:y>
    </cdr:to>
    <cdr:sp macro="" textlink="">
      <cdr:nvSpPr>
        <cdr:cNvPr id="11" name="CaixaDeTexto 10"/>
        <cdr:cNvSpPr txBox="1"/>
      </cdr:nvSpPr>
      <cdr:spPr>
        <a:xfrm xmlns:a="http://schemas.openxmlformats.org/drawingml/2006/main">
          <a:off x="1771618" y="723089"/>
          <a:ext cx="228892" cy="250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0.3239</cdr:x>
      <cdr:y>0.37628</cdr:y>
    </cdr:from>
    <cdr:to>
      <cdr:x>0.36125</cdr:x>
      <cdr:y>0.4755</cdr:y>
    </cdr:to>
    <cdr:sp macro="" textlink="">
      <cdr:nvSpPr>
        <cdr:cNvPr id="12" name="CaixaDeTexto 11"/>
        <cdr:cNvSpPr txBox="1"/>
      </cdr:nvSpPr>
      <cdr:spPr>
        <a:xfrm xmlns:a="http://schemas.openxmlformats.org/drawingml/2006/main">
          <a:off x="1986544" y="948226"/>
          <a:ext cx="229078" cy="25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c</a:t>
          </a:r>
        </a:p>
      </cdr:txBody>
    </cdr:sp>
  </cdr:relSizeAnchor>
  <cdr:relSizeAnchor xmlns:cdr="http://schemas.openxmlformats.org/drawingml/2006/chartDrawing">
    <cdr:from>
      <cdr:x>0.34162</cdr:x>
      <cdr:y>0.29119</cdr:y>
    </cdr:from>
    <cdr:to>
      <cdr:x>0.37897</cdr:x>
      <cdr:y>0.39041</cdr:y>
    </cdr:to>
    <cdr:sp macro="" textlink="">
      <cdr:nvSpPr>
        <cdr:cNvPr id="13" name="CaixaDeTexto 12"/>
        <cdr:cNvSpPr txBox="1"/>
      </cdr:nvSpPr>
      <cdr:spPr>
        <a:xfrm xmlns:a="http://schemas.openxmlformats.org/drawingml/2006/main">
          <a:off x="2095238" y="733788"/>
          <a:ext cx="229078" cy="25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c</a:t>
          </a:r>
        </a:p>
      </cdr:txBody>
    </cdr:sp>
  </cdr:relSizeAnchor>
  <cdr:relSizeAnchor xmlns:cdr="http://schemas.openxmlformats.org/drawingml/2006/chartDrawing">
    <cdr:from>
      <cdr:x>0.35672</cdr:x>
      <cdr:y>0.07399</cdr:y>
    </cdr:from>
    <cdr:to>
      <cdr:x>0.39408</cdr:x>
      <cdr:y>0.17321</cdr:y>
    </cdr:to>
    <cdr:sp macro="" textlink="">
      <cdr:nvSpPr>
        <cdr:cNvPr id="14" name="CaixaDeTexto 13"/>
        <cdr:cNvSpPr txBox="1"/>
      </cdr:nvSpPr>
      <cdr:spPr>
        <a:xfrm xmlns:a="http://schemas.openxmlformats.org/drawingml/2006/main">
          <a:off x="2187838" y="186463"/>
          <a:ext cx="229139" cy="25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0.37881</cdr:x>
      <cdr:y>0.20214</cdr:y>
    </cdr:from>
    <cdr:to>
      <cdr:x>0.41616</cdr:x>
      <cdr:y>0.30136</cdr:y>
    </cdr:to>
    <cdr:sp macro="" textlink="">
      <cdr:nvSpPr>
        <cdr:cNvPr id="15" name="CaixaDeTexto 14"/>
        <cdr:cNvSpPr txBox="1"/>
      </cdr:nvSpPr>
      <cdr:spPr>
        <a:xfrm xmlns:a="http://schemas.openxmlformats.org/drawingml/2006/main">
          <a:off x="2315929" y="509395"/>
          <a:ext cx="228372" cy="250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0.3955</cdr:x>
      <cdr:y>0.29584</cdr:y>
    </cdr:from>
    <cdr:to>
      <cdr:x>0.43286</cdr:x>
      <cdr:y>0.39506</cdr:y>
    </cdr:to>
    <cdr:sp macro="" textlink="">
      <cdr:nvSpPr>
        <cdr:cNvPr id="16" name="CaixaDeTexto 15"/>
        <cdr:cNvSpPr txBox="1"/>
      </cdr:nvSpPr>
      <cdr:spPr>
        <a:xfrm xmlns:a="http://schemas.openxmlformats.org/drawingml/2006/main">
          <a:off x="2425712" y="745516"/>
          <a:ext cx="229140" cy="25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c</a:t>
          </a:r>
        </a:p>
      </cdr:txBody>
    </cdr:sp>
  </cdr:relSizeAnchor>
  <cdr:relSizeAnchor xmlns:cdr="http://schemas.openxmlformats.org/drawingml/2006/chartDrawing">
    <cdr:from>
      <cdr:x>0.43347</cdr:x>
      <cdr:y>0.39229</cdr:y>
    </cdr:from>
    <cdr:to>
      <cdr:x>0.47082</cdr:x>
      <cdr:y>0.49151</cdr:y>
    </cdr:to>
    <cdr:sp macro="" textlink="">
      <cdr:nvSpPr>
        <cdr:cNvPr id="17" name="CaixaDeTexto 16"/>
        <cdr:cNvSpPr txBox="1"/>
      </cdr:nvSpPr>
      <cdr:spPr>
        <a:xfrm xmlns:a="http://schemas.openxmlformats.org/drawingml/2006/main">
          <a:off x="2658574" y="988580"/>
          <a:ext cx="229078" cy="25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c</a:t>
          </a:r>
        </a:p>
      </cdr:txBody>
    </cdr:sp>
  </cdr:relSizeAnchor>
  <cdr:relSizeAnchor xmlns:cdr="http://schemas.openxmlformats.org/drawingml/2006/chartDrawing">
    <cdr:from>
      <cdr:x>0.44885</cdr:x>
      <cdr:y>0.33685</cdr:y>
    </cdr:from>
    <cdr:to>
      <cdr:x>0.51062</cdr:x>
      <cdr:y>0.43607</cdr:y>
    </cdr:to>
    <cdr:sp macro="" textlink="">
      <cdr:nvSpPr>
        <cdr:cNvPr id="18" name="CaixaDeTexto 17"/>
        <cdr:cNvSpPr txBox="1"/>
      </cdr:nvSpPr>
      <cdr:spPr>
        <a:xfrm xmlns:a="http://schemas.openxmlformats.org/drawingml/2006/main">
          <a:off x="2752906" y="848863"/>
          <a:ext cx="378853" cy="25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bc</a:t>
          </a:r>
        </a:p>
      </cdr:txBody>
    </cdr:sp>
  </cdr:relSizeAnchor>
  <cdr:relSizeAnchor xmlns:cdr="http://schemas.openxmlformats.org/drawingml/2006/chartDrawing">
    <cdr:from>
      <cdr:x>0.4753</cdr:x>
      <cdr:y>0.13465</cdr:y>
    </cdr:from>
    <cdr:to>
      <cdr:x>0.50534</cdr:x>
      <cdr:y>0.23386</cdr:y>
    </cdr:to>
    <cdr:sp macro="" textlink="">
      <cdr:nvSpPr>
        <cdr:cNvPr id="19" name="CaixaDeTexto 18"/>
        <cdr:cNvSpPr txBox="1"/>
      </cdr:nvSpPr>
      <cdr:spPr>
        <a:xfrm xmlns:a="http://schemas.openxmlformats.org/drawingml/2006/main">
          <a:off x="2905807" y="339306"/>
          <a:ext cx="183696" cy="250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0.49413</cdr:x>
      <cdr:y>0.2519</cdr:y>
    </cdr:from>
    <cdr:to>
      <cdr:x>0.52417</cdr:x>
      <cdr:y>0.35112</cdr:y>
    </cdr:to>
    <cdr:sp macro="" textlink="">
      <cdr:nvSpPr>
        <cdr:cNvPr id="20" name="CaixaDeTexto 19"/>
        <cdr:cNvSpPr txBox="1"/>
      </cdr:nvSpPr>
      <cdr:spPr>
        <a:xfrm xmlns:a="http://schemas.openxmlformats.org/drawingml/2006/main">
          <a:off x="3030650" y="634797"/>
          <a:ext cx="184244" cy="25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0.49759</cdr:x>
      <cdr:y>0.3051</cdr:y>
    </cdr:from>
    <cdr:to>
      <cdr:x>0.56757</cdr:x>
      <cdr:y>0.40432</cdr:y>
    </cdr:to>
    <cdr:sp macro="" textlink="">
      <cdr:nvSpPr>
        <cdr:cNvPr id="21" name="CaixaDeTexto 20"/>
        <cdr:cNvSpPr txBox="1"/>
      </cdr:nvSpPr>
      <cdr:spPr>
        <a:xfrm xmlns:a="http://schemas.openxmlformats.org/drawingml/2006/main">
          <a:off x="3051851" y="768860"/>
          <a:ext cx="429207" cy="25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bc</a:t>
          </a:r>
        </a:p>
      </cdr:txBody>
    </cdr:sp>
  </cdr:relSizeAnchor>
  <cdr:relSizeAnchor xmlns:cdr="http://schemas.openxmlformats.org/drawingml/2006/chartDrawing">
    <cdr:from>
      <cdr:x>0.55041</cdr:x>
      <cdr:y>0.40058</cdr:y>
    </cdr:from>
    <cdr:to>
      <cdr:x>0.58046</cdr:x>
      <cdr:y>0.4998</cdr:y>
    </cdr:to>
    <cdr:sp macro="" textlink="">
      <cdr:nvSpPr>
        <cdr:cNvPr id="22" name="CaixaDeTexto 21"/>
        <cdr:cNvSpPr txBox="1"/>
      </cdr:nvSpPr>
      <cdr:spPr>
        <a:xfrm xmlns:a="http://schemas.openxmlformats.org/drawingml/2006/main">
          <a:off x="3365048" y="1009459"/>
          <a:ext cx="183696" cy="250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0.56655</cdr:x>
      <cdr:y>0.37879</cdr:y>
    </cdr:from>
    <cdr:to>
      <cdr:x>0.59659</cdr:x>
      <cdr:y>0.47801</cdr:y>
    </cdr:to>
    <cdr:sp macro="" textlink="">
      <cdr:nvSpPr>
        <cdr:cNvPr id="23" name="CaixaDeTexto 22"/>
        <cdr:cNvSpPr txBox="1"/>
      </cdr:nvSpPr>
      <cdr:spPr>
        <a:xfrm xmlns:a="http://schemas.openxmlformats.org/drawingml/2006/main">
          <a:off x="3474811" y="954560"/>
          <a:ext cx="184244" cy="25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0.5838</cdr:x>
      <cdr:y>0.14545</cdr:y>
    </cdr:from>
    <cdr:to>
      <cdr:x>0.61384</cdr:x>
      <cdr:y>0.24466</cdr:y>
    </cdr:to>
    <cdr:sp macro="" textlink="">
      <cdr:nvSpPr>
        <cdr:cNvPr id="24" name="CaixaDeTexto 23"/>
        <cdr:cNvSpPr txBox="1"/>
      </cdr:nvSpPr>
      <cdr:spPr>
        <a:xfrm xmlns:a="http://schemas.openxmlformats.org/drawingml/2006/main">
          <a:off x="3569155" y="366522"/>
          <a:ext cx="183696" cy="250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0.60216</cdr:x>
      <cdr:y>0.19539</cdr:y>
    </cdr:from>
    <cdr:to>
      <cdr:x>0.63221</cdr:x>
      <cdr:y>0.29461</cdr:y>
    </cdr:to>
    <cdr:sp macro="" textlink="">
      <cdr:nvSpPr>
        <cdr:cNvPr id="25" name="CaixaDeTexto 24"/>
        <cdr:cNvSpPr txBox="1"/>
      </cdr:nvSpPr>
      <cdr:spPr>
        <a:xfrm xmlns:a="http://schemas.openxmlformats.org/drawingml/2006/main">
          <a:off x="3681414" y="492388"/>
          <a:ext cx="183696" cy="250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0.6183</cdr:x>
      <cdr:y>0.41678</cdr:y>
    </cdr:from>
    <cdr:to>
      <cdr:x>0.64834</cdr:x>
      <cdr:y>0.516</cdr:y>
    </cdr:to>
    <cdr:sp macro="" textlink="">
      <cdr:nvSpPr>
        <cdr:cNvPr id="26" name="CaixaDeTexto 25"/>
        <cdr:cNvSpPr txBox="1"/>
      </cdr:nvSpPr>
      <cdr:spPr>
        <a:xfrm xmlns:a="http://schemas.openxmlformats.org/drawingml/2006/main">
          <a:off x="3780065" y="1050282"/>
          <a:ext cx="183696" cy="250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0.65459</cdr:x>
      <cdr:y>0.36278</cdr:y>
    </cdr:from>
    <cdr:to>
      <cdr:x>0.68464</cdr:x>
      <cdr:y>0.462</cdr:y>
    </cdr:to>
    <cdr:sp macro="" textlink="">
      <cdr:nvSpPr>
        <cdr:cNvPr id="27" name="CaixaDeTexto 26"/>
        <cdr:cNvSpPr txBox="1"/>
      </cdr:nvSpPr>
      <cdr:spPr>
        <a:xfrm xmlns:a="http://schemas.openxmlformats.org/drawingml/2006/main">
          <a:off x="4014765" y="914206"/>
          <a:ext cx="184305" cy="25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0.67394</cdr:x>
      <cdr:y>0.36278</cdr:y>
    </cdr:from>
    <cdr:to>
      <cdr:x>0.70398</cdr:x>
      <cdr:y>0.462</cdr:y>
    </cdr:to>
    <cdr:sp macro="" textlink="">
      <cdr:nvSpPr>
        <cdr:cNvPr id="28" name="CaixaDeTexto 27"/>
        <cdr:cNvSpPr txBox="1"/>
      </cdr:nvSpPr>
      <cdr:spPr>
        <a:xfrm xmlns:a="http://schemas.openxmlformats.org/drawingml/2006/main">
          <a:off x="4120243" y="914210"/>
          <a:ext cx="183696" cy="250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0.69119</cdr:x>
      <cdr:y>0.17784</cdr:y>
    </cdr:from>
    <cdr:to>
      <cdr:x>0.72123</cdr:x>
      <cdr:y>0.27706</cdr:y>
    </cdr:to>
    <cdr:sp macro="" textlink="">
      <cdr:nvSpPr>
        <cdr:cNvPr id="29" name="CaixaDeTexto 28"/>
        <cdr:cNvSpPr txBox="1"/>
      </cdr:nvSpPr>
      <cdr:spPr>
        <a:xfrm xmlns:a="http://schemas.openxmlformats.org/drawingml/2006/main">
          <a:off x="4225698" y="448165"/>
          <a:ext cx="183696" cy="250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0.71058</cdr:x>
      <cdr:y>0.29216</cdr:y>
    </cdr:from>
    <cdr:to>
      <cdr:x>0.74062</cdr:x>
      <cdr:y>0.39138</cdr:y>
    </cdr:to>
    <cdr:sp macro="" textlink="">
      <cdr:nvSpPr>
        <cdr:cNvPr id="30" name="CaixaDeTexto 29"/>
        <cdr:cNvSpPr txBox="1"/>
      </cdr:nvSpPr>
      <cdr:spPr>
        <a:xfrm xmlns:a="http://schemas.openxmlformats.org/drawingml/2006/main">
          <a:off x="4358199" y="736251"/>
          <a:ext cx="184244" cy="25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0.72727</cdr:x>
      <cdr:y>0.4597</cdr:y>
    </cdr:from>
    <cdr:to>
      <cdr:x>0.75731</cdr:x>
      <cdr:y>0.55892</cdr:y>
    </cdr:to>
    <cdr:sp macro="" textlink="">
      <cdr:nvSpPr>
        <cdr:cNvPr id="31" name="CaixaDeTexto 30"/>
        <cdr:cNvSpPr txBox="1"/>
      </cdr:nvSpPr>
      <cdr:spPr>
        <a:xfrm xmlns:a="http://schemas.openxmlformats.org/drawingml/2006/main">
          <a:off x="4460563" y="1158445"/>
          <a:ext cx="184244" cy="25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c</a:t>
          </a:r>
        </a:p>
      </cdr:txBody>
    </cdr:sp>
  </cdr:relSizeAnchor>
  <cdr:relSizeAnchor xmlns:cdr="http://schemas.openxmlformats.org/drawingml/2006/chartDrawing">
    <cdr:from>
      <cdr:x>0.76314</cdr:x>
      <cdr:y>0.37223</cdr:y>
    </cdr:from>
    <cdr:to>
      <cdr:x>0.79318</cdr:x>
      <cdr:y>0.47145</cdr:y>
    </cdr:to>
    <cdr:sp macro="" textlink="">
      <cdr:nvSpPr>
        <cdr:cNvPr id="32" name="CaixaDeTexto 31"/>
        <cdr:cNvSpPr txBox="1"/>
      </cdr:nvSpPr>
      <cdr:spPr>
        <a:xfrm xmlns:a="http://schemas.openxmlformats.org/drawingml/2006/main">
          <a:off x="4680526" y="938020"/>
          <a:ext cx="184243" cy="25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0.783</cdr:x>
      <cdr:y>0.36953</cdr:y>
    </cdr:from>
    <cdr:to>
      <cdr:x>0.81304</cdr:x>
      <cdr:y>0.46875</cdr:y>
    </cdr:to>
    <cdr:sp macro="" textlink="">
      <cdr:nvSpPr>
        <cdr:cNvPr id="33" name="CaixaDeTexto 32"/>
        <cdr:cNvSpPr txBox="1"/>
      </cdr:nvSpPr>
      <cdr:spPr>
        <a:xfrm xmlns:a="http://schemas.openxmlformats.org/drawingml/2006/main">
          <a:off x="4786993" y="931221"/>
          <a:ext cx="183696" cy="250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0.81694</cdr:x>
      <cdr:y>0.29259</cdr:y>
    </cdr:from>
    <cdr:to>
      <cdr:x>0.84698</cdr:x>
      <cdr:y>0.39181</cdr:y>
    </cdr:to>
    <cdr:sp macro="" textlink="">
      <cdr:nvSpPr>
        <cdr:cNvPr id="34" name="CaixaDeTexto 33"/>
        <cdr:cNvSpPr txBox="1"/>
      </cdr:nvSpPr>
      <cdr:spPr>
        <a:xfrm xmlns:a="http://schemas.openxmlformats.org/drawingml/2006/main">
          <a:off x="4994502" y="737319"/>
          <a:ext cx="183696" cy="250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0.80024</cdr:x>
      <cdr:y>0.15355</cdr:y>
    </cdr:from>
    <cdr:to>
      <cdr:x>0.83029</cdr:x>
      <cdr:y>0.25276</cdr:y>
    </cdr:to>
    <cdr:sp macro="" textlink="">
      <cdr:nvSpPr>
        <cdr:cNvPr id="35" name="CaixaDeTexto 34"/>
        <cdr:cNvSpPr txBox="1"/>
      </cdr:nvSpPr>
      <cdr:spPr>
        <a:xfrm xmlns:a="http://schemas.openxmlformats.org/drawingml/2006/main">
          <a:off x="4892449" y="386935"/>
          <a:ext cx="183696" cy="250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0.83307</cdr:x>
      <cdr:y>0.47348</cdr:y>
    </cdr:from>
    <cdr:to>
      <cdr:x>0.86312</cdr:x>
      <cdr:y>0.57269</cdr:y>
    </cdr:to>
    <cdr:sp macro="" textlink="">
      <cdr:nvSpPr>
        <cdr:cNvPr id="36" name="CaixaDeTexto 35"/>
        <cdr:cNvSpPr txBox="1"/>
      </cdr:nvSpPr>
      <cdr:spPr>
        <a:xfrm xmlns:a="http://schemas.openxmlformats.org/drawingml/2006/main">
          <a:off x="5093155" y="1193158"/>
          <a:ext cx="183696" cy="250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c</a:t>
          </a:r>
        </a:p>
      </cdr:txBody>
    </cdr:sp>
  </cdr:relSizeAnchor>
  <cdr:relSizeAnchor xmlns:cdr="http://schemas.openxmlformats.org/drawingml/2006/chartDrawing">
    <cdr:from>
      <cdr:x>0.87425</cdr:x>
      <cdr:y>0.37358</cdr:y>
    </cdr:from>
    <cdr:to>
      <cdr:x>0.9043</cdr:x>
      <cdr:y>0.4728</cdr:y>
    </cdr:to>
    <cdr:sp macro="" textlink="">
      <cdr:nvSpPr>
        <cdr:cNvPr id="37" name="CaixaDeTexto 36"/>
        <cdr:cNvSpPr txBox="1"/>
      </cdr:nvSpPr>
      <cdr:spPr>
        <a:xfrm xmlns:a="http://schemas.openxmlformats.org/drawingml/2006/main">
          <a:off x="5344887" y="941426"/>
          <a:ext cx="183696" cy="250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0.8915</cdr:x>
      <cdr:y>0.39383</cdr:y>
    </cdr:from>
    <cdr:to>
      <cdr:x>0.92154</cdr:x>
      <cdr:y>0.49305</cdr:y>
    </cdr:to>
    <cdr:sp macro="" textlink="">
      <cdr:nvSpPr>
        <cdr:cNvPr id="38" name="CaixaDeTexto 37"/>
        <cdr:cNvSpPr txBox="1"/>
      </cdr:nvSpPr>
      <cdr:spPr>
        <a:xfrm xmlns:a="http://schemas.openxmlformats.org/drawingml/2006/main">
          <a:off x="5450342" y="992453"/>
          <a:ext cx="183696" cy="250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0.90819</cdr:x>
      <cdr:y>0.20754</cdr:y>
    </cdr:from>
    <cdr:to>
      <cdr:x>0.93824</cdr:x>
      <cdr:y>0.30676</cdr:y>
    </cdr:to>
    <cdr:sp macro="" textlink="">
      <cdr:nvSpPr>
        <cdr:cNvPr id="39" name="CaixaDeTexto 38"/>
        <cdr:cNvSpPr txBox="1"/>
      </cdr:nvSpPr>
      <cdr:spPr>
        <a:xfrm xmlns:a="http://schemas.openxmlformats.org/drawingml/2006/main">
          <a:off x="5552396" y="523007"/>
          <a:ext cx="183696" cy="250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0.92591</cdr:x>
      <cdr:y>0.35286</cdr:y>
    </cdr:from>
    <cdr:to>
      <cdr:x>0.95596</cdr:x>
      <cdr:y>0.45208</cdr:y>
    </cdr:to>
    <cdr:sp macro="" textlink="">
      <cdr:nvSpPr>
        <cdr:cNvPr id="40" name="CaixaDeTexto 39"/>
        <cdr:cNvSpPr txBox="1"/>
      </cdr:nvSpPr>
      <cdr:spPr>
        <a:xfrm xmlns:a="http://schemas.openxmlformats.org/drawingml/2006/main">
          <a:off x="5678878" y="889216"/>
          <a:ext cx="184305" cy="25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0.1198</cdr:x>
      <cdr:y>0.2608</cdr:y>
    </cdr:from>
    <cdr:to>
      <cdr:x>0.17781</cdr:x>
      <cdr:y>0.69034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2560" y="657227"/>
          <a:ext cx="417672" cy="1082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3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0.14286</cdr:x>
      <cdr:y>0.68202</cdr:y>
    </cdr:from>
    <cdr:to>
      <cdr:x>0.31646</cdr:x>
      <cdr:y>0.89254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52474" y="29622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0.27797</cdr:x>
      <cdr:y>0.54851</cdr:y>
    </cdr:from>
    <cdr:to>
      <cdr:x>0.3164</cdr:x>
      <cdr:y>0.65264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705914" y="1184782"/>
          <a:ext cx="235847" cy="2249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0.5534</cdr:x>
      <cdr:y>0.39761</cdr:y>
    </cdr:from>
    <cdr:to>
      <cdr:x>0.59499</cdr:x>
      <cdr:y>0.50785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396224" y="858840"/>
          <a:ext cx="255240" cy="2381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0.196</cdr:x>
      <cdr:y>0.55895</cdr:y>
    </cdr:from>
    <cdr:to>
      <cdr:x>0.24144</cdr:x>
      <cdr:y>0.65606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202832" y="1207324"/>
          <a:ext cx="278868" cy="2097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0.1544</cdr:x>
      <cdr:y>0.54836</cdr:y>
    </cdr:from>
    <cdr:to>
      <cdr:x>0.20197</cdr:x>
      <cdr:y>0.63339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947549" y="1184457"/>
          <a:ext cx="291940" cy="1836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0.32097</cdr:x>
      <cdr:y>0.58281</cdr:y>
    </cdr:from>
    <cdr:to>
      <cdr:x>0.36256</cdr:x>
      <cdr:y>0.69797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969797" y="1258878"/>
          <a:ext cx="255240" cy="2487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0.23743</cdr:x>
      <cdr:y>0.54889</cdr:y>
    </cdr:from>
    <cdr:to>
      <cdr:x>0.28626</cdr:x>
      <cdr:y>0.64268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1457120" y="1185605"/>
          <a:ext cx="299673" cy="2025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0.86512</cdr:x>
      <cdr:y>0.36947</cdr:y>
    </cdr:from>
    <cdr:to>
      <cdr:x>0.90671</cdr:x>
      <cdr:y>0.4243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309291" y="798053"/>
          <a:ext cx="255240" cy="1184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0.82073</cdr:x>
      <cdr:y>0.10816</cdr:y>
    </cdr:from>
    <cdr:to>
      <cdr:x>0.86232</cdr:x>
      <cdr:y>0.16298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36864" y="233634"/>
          <a:ext cx="255239" cy="1184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0.59438</cdr:x>
      <cdr:y>0.5491</cdr:y>
    </cdr:from>
    <cdr:to>
      <cdr:x>0.63737</cdr:x>
      <cdr:y>0.64521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3647716" y="1186063"/>
          <a:ext cx="263831" cy="2075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Century Gothic" panose="020B0502020202020204" pitchFamily="34" charset="0"/>
              <a:cs typeface="Times New Roman" pitchFamily="18" charset="0"/>
            </a:rPr>
            <a:t>c</a:t>
          </a:r>
        </a:p>
      </cdr:txBody>
    </cdr:sp>
  </cdr:relSizeAnchor>
  <cdr:relSizeAnchor xmlns:cdr="http://schemas.openxmlformats.org/drawingml/2006/chartDrawing">
    <cdr:from>
      <cdr:x>0.4138</cdr:x>
      <cdr:y>0.44031</cdr:y>
    </cdr:from>
    <cdr:to>
      <cdr:x>0.46744</cdr:x>
      <cdr:y>0.49514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2728089" y="1093990"/>
          <a:ext cx="353636" cy="1362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Century Gothic" panose="020B0502020202020204" pitchFamily="34" charset="0"/>
              <a:cs typeface="Times New Roman" pitchFamily="18" charset="0"/>
            </a:rPr>
            <a:t>ab</a:t>
          </a:r>
        </a:p>
      </cdr:txBody>
    </cdr:sp>
  </cdr:relSizeAnchor>
  <cdr:relSizeAnchor xmlns:cdr="http://schemas.openxmlformats.org/drawingml/2006/chartDrawing">
    <cdr:from>
      <cdr:x>0.4684</cdr:x>
      <cdr:y>0.4788</cdr:y>
    </cdr:from>
    <cdr:to>
      <cdr:x>0.52205</cdr:x>
      <cdr:y>0.53363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2874621" y="1034198"/>
          <a:ext cx="329253" cy="1184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0.72818</cdr:x>
      <cdr:y>0.35881</cdr:y>
    </cdr:from>
    <cdr:to>
      <cdr:x>0.78183</cdr:x>
      <cdr:y>0.41364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4800692" y="891492"/>
          <a:ext cx="353702" cy="1362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Century Gothic" panose="020B0502020202020204" pitchFamily="34" charset="0"/>
              <a:cs typeface="Times New Roman" pitchFamily="18" charset="0"/>
            </a:rPr>
            <a:t>ab</a:t>
          </a:r>
        </a:p>
      </cdr:txBody>
    </cdr:sp>
  </cdr:relSizeAnchor>
  <cdr:relSizeAnchor xmlns:cdr="http://schemas.openxmlformats.org/drawingml/2006/chartDrawing">
    <cdr:from>
      <cdr:x>0.68207</cdr:x>
      <cdr:y>0.21364</cdr:y>
    </cdr:from>
    <cdr:to>
      <cdr:x>0.73572</cdr:x>
      <cdr:y>0.26846</cdr:y>
    </cdr:to>
    <cdr:sp macro="" textlink="">
      <cdr:nvSpPr>
        <cdr:cNvPr id="19" name="TextBox 1"/>
        <cdr:cNvSpPr txBox="1"/>
      </cdr:nvSpPr>
      <cdr:spPr>
        <a:xfrm xmlns:a="http://schemas.openxmlformats.org/drawingml/2006/main">
          <a:off x="4496702" y="530810"/>
          <a:ext cx="353702" cy="136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Century Gothic" panose="020B0502020202020204" pitchFamily="34" charset="0"/>
              <a:cs typeface="Times New Roman" pitchFamily="18" charset="0"/>
            </a:rPr>
            <a:t>ab</a:t>
          </a:r>
        </a:p>
      </cdr:txBody>
    </cdr:sp>
  </cdr:relSizeAnchor>
  <cdr:relSizeAnchor xmlns:cdr="http://schemas.openxmlformats.org/drawingml/2006/chartDrawing">
    <cdr:from>
      <cdr:x>0.4975</cdr:x>
      <cdr:y>0.44183</cdr:y>
    </cdr:from>
    <cdr:to>
      <cdr:x>0.55995</cdr:x>
      <cdr:y>0.51721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3279921" y="1097763"/>
          <a:ext cx="411718" cy="1872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Century Gothic" panose="020B0502020202020204" pitchFamily="34" charset="0"/>
              <a:cs typeface="Times New Roman" pitchFamily="18" charset="0"/>
            </a:rPr>
            <a:t>ab</a:t>
          </a:r>
        </a:p>
      </cdr:txBody>
    </cdr:sp>
  </cdr:relSizeAnchor>
  <cdr:relSizeAnchor xmlns:cdr="http://schemas.openxmlformats.org/drawingml/2006/chartDrawing">
    <cdr:from>
      <cdr:x>0.76842</cdr:x>
      <cdr:y>0.25674</cdr:y>
    </cdr:from>
    <cdr:to>
      <cdr:x>0.82207</cdr:x>
      <cdr:y>0.34039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5066032" y="637902"/>
          <a:ext cx="353702" cy="2078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Century Gothic" panose="020B0502020202020204" pitchFamily="34" charset="0"/>
              <a:cs typeface="Times New Roman" pitchFamily="18" charset="0"/>
            </a:rPr>
            <a:t>ab</a:t>
          </a:r>
        </a:p>
      </cdr:txBody>
    </cdr:sp>
  </cdr:relSizeAnchor>
  <cdr:relSizeAnchor xmlns:cdr="http://schemas.openxmlformats.org/drawingml/2006/chartDrawing">
    <cdr:from>
      <cdr:x>0.00778</cdr:x>
      <cdr:y>0.11906</cdr:y>
    </cdr:from>
    <cdr:to>
      <cdr:x>0.05759</cdr:x>
      <cdr:y>0.64382</cdr:y>
    </cdr:to>
    <cdr:sp macro="" textlink="">
      <cdr:nvSpPr>
        <cdr:cNvPr id="10" name="CaixaDeTexto 9"/>
        <cdr:cNvSpPr txBox="1"/>
      </cdr:nvSpPr>
      <cdr:spPr>
        <a:xfrm xmlns:a="http://schemas.openxmlformats.org/drawingml/2006/main" rot="16200000">
          <a:off x="-366711" y="671514"/>
          <a:ext cx="11334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TCA</a:t>
          </a:r>
          <a:r>
            <a:rPr lang="pt-BR" sz="1200" baseline="0">
              <a:latin typeface="Century Gothic" panose="020B0502020202020204" pitchFamily="34" charset="0"/>
              <a:cs typeface="Times New Roman" pitchFamily="18" charset="0"/>
            </a:rPr>
            <a:t> (g.dia</a:t>
          </a:r>
          <a:r>
            <a:rPr lang="pt-BR" sz="1200" baseline="30000">
              <a:latin typeface="Century Gothic" panose="020B0502020202020204" pitchFamily="34" charset="0"/>
              <a:cs typeface="Times New Roman" pitchFamily="18" charset="0"/>
            </a:rPr>
            <a:t>-1</a:t>
          </a:r>
          <a:r>
            <a:rPr lang="pt-BR" sz="1200" baseline="0">
              <a:latin typeface="Century Gothic" panose="020B0502020202020204" pitchFamily="34" charset="0"/>
              <a:cs typeface="Times New Roman" pitchFamily="18" charset="0"/>
            </a:rPr>
            <a:t>)</a:t>
          </a:r>
          <a:endParaRPr lang="pt-BR" sz="1200">
            <a:latin typeface="Century Gothic" panose="020B0502020202020204" pitchFamily="34" charset="0"/>
            <a:cs typeface="Times New Roman" pitchFamily="18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221640</xdr:colOff>
      <xdr:row>10</xdr:row>
      <xdr:rowOff>20515</xdr:rowOff>
    </xdr:from>
    <xdr:to>
      <xdr:col>14</xdr:col>
      <xdr:colOff>245640</xdr:colOff>
      <xdr:row>21</xdr:row>
      <xdr:rowOff>85015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0.28242</cdr:x>
      <cdr:y>0.08564</cdr:y>
    </cdr:from>
    <cdr:to>
      <cdr:x>0.33658</cdr:x>
      <cdr:y>0.18123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24271" y="184989"/>
          <a:ext cx="330665" cy="2064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3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0.51614</cdr:x>
      <cdr:y>0.58237</cdr:y>
    </cdr:from>
    <cdr:to>
      <cdr:x>0.57031</cdr:x>
      <cdr:y>0.65623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151202" y="1257920"/>
          <a:ext cx="330728" cy="1595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0.23702</cdr:x>
      <cdr:y>0.28139</cdr:y>
    </cdr:from>
    <cdr:to>
      <cdr:x>0.29118</cdr:x>
      <cdr:y>0.35525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47081" y="607812"/>
          <a:ext cx="330666" cy="159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Century Gothic" panose="020B0502020202020204" pitchFamily="34" charset="0"/>
              <a:cs typeface="Times New Roman" pitchFamily="18" charset="0"/>
            </a:rPr>
            <a:t>ab</a:t>
          </a:r>
        </a:p>
      </cdr:txBody>
    </cdr:sp>
  </cdr:relSizeAnchor>
  <cdr:relSizeAnchor xmlns:cdr="http://schemas.openxmlformats.org/drawingml/2006/chartDrawing">
    <cdr:from>
      <cdr:x>0.16262</cdr:x>
      <cdr:y>0.41597</cdr:y>
    </cdr:from>
    <cdr:to>
      <cdr:x>0.21018</cdr:x>
      <cdr:y>0.48984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992854" y="898492"/>
          <a:ext cx="290340" cy="1595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Century Gothic" panose="020B0502020202020204" pitchFamily="34" charset="0"/>
            </a:rPr>
            <a:t>b</a:t>
          </a:r>
        </a:p>
      </cdr:txBody>
    </cdr:sp>
  </cdr:relSizeAnchor>
  <cdr:relSizeAnchor xmlns:cdr="http://schemas.openxmlformats.org/drawingml/2006/chartDrawing">
    <cdr:from>
      <cdr:x>0.20379</cdr:x>
      <cdr:y>0.48673</cdr:y>
    </cdr:from>
    <cdr:to>
      <cdr:x>0.25796</cdr:x>
      <cdr:y>0.56059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244183" y="1051337"/>
          <a:ext cx="330727" cy="159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Century Gothic" panose="020B0502020202020204" pitchFamily="34" charset="0"/>
            </a:rPr>
            <a:t>b</a:t>
          </a:r>
        </a:p>
      </cdr:txBody>
    </cdr:sp>
  </cdr:relSizeAnchor>
  <cdr:relSizeAnchor xmlns:cdr="http://schemas.openxmlformats.org/drawingml/2006/chartDrawing">
    <cdr:from>
      <cdr:x>0.55286</cdr:x>
      <cdr:y>0.58437</cdr:y>
    </cdr:from>
    <cdr:to>
      <cdr:x>0.60702</cdr:x>
      <cdr:y>0.65823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375421" y="1262248"/>
          <a:ext cx="330666" cy="1595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0.45679</cdr:x>
      <cdr:y>0.57496</cdr:y>
    </cdr:from>
    <cdr:to>
      <cdr:x>0.51095</cdr:x>
      <cdr:y>0.64882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788858" y="1241923"/>
          <a:ext cx="330666" cy="1595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Century Gothic" panose="020B0502020202020204" pitchFamily="34" charset="0"/>
              <a:cs typeface="Times New Roman" pitchFamily="18" charset="0"/>
            </a:rPr>
            <a:t>ab</a:t>
          </a:r>
        </a:p>
      </cdr:txBody>
    </cdr:sp>
  </cdr:relSizeAnchor>
  <cdr:relSizeAnchor xmlns:cdr="http://schemas.openxmlformats.org/drawingml/2006/chartDrawing">
    <cdr:from>
      <cdr:x>0.5928</cdr:x>
      <cdr:y>0.55764</cdr:y>
    </cdr:from>
    <cdr:to>
      <cdr:x>0.64696</cdr:x>
      <cdr:y>0.62297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619249" y="1204494"/>
          <a:ext cx="330667" cy="141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0.3271</cdr:x>
      <cdr:y>0.39435</cdr:y>
    </cdr:from>
    <cdr:to>
      <cdr:x>0.38127</cdr:x>
      <cdr:y>0.46822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1997036" y="851799"/>
          <a:ext cx="330727" cy="1595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0.82026</cdr:x>
      <cdr:y>0.58922</cdr:y>
    </cdr:from>
    <cdr:to>
      <cdr:x>0.87442</cdr:x>
      <cdr:y>0.66308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5008001" y="1272712"/>
          <a:ext cx="330666" cy="159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0.69315</cdr:x>
      <cdr:y>0.58287</cdr:y>
    </cdr:from>
    <cdr:to>
      <cdr:x>0.74732</cdr:x>
      <cdr:y>0.65674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231899" y="1259005"/>
          <a:ext cx="330727" cy="159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0.86408</cdr:x>
      <cdr:y>0.57068</cdr:y>
    </cdr:from>
    <cdr:to>
      <cdr:x>0.91824</cdr:x>
      <cdr:y>0.64454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295670" y="1232662"/>
          <a:ext cx="331928" cy="1595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0.43114</cdr:x>
      <cdr:y>0.58087</cdr:y>
    </cdr:from>
    <cdr:to>
      <cdr:x>0.48531</cdr:x>
      <cdr:y>0.65474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2632229" y="1254675"/>
          <a:ext cx="330727" cy="159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0.77669</cdr:x>
      <cdr:y>0.59005</cdr:y>
    </cdr:from>
    <cdr:to>
      <cdr:x>0.83086</cdr:x>
      <cdr:y>0.66392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741952" y="1274517"/>
          <a:ext cx="330726" cy="1595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0.73651</cdr:x>
      <cdr:y>0.58488</cdr:y>
    </cdr:from>
    <cdr:to>
      <cdr:x>0.79067</cdr:x>
      <cdr:y>0.65875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4496648" y="1263333"/>
          <a:ext cx="330665" cy="159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0.00817</cdr:x>
      <cdr:y>0.10142</cdr:y>
    </cdr:from>
    <cdr:to>
      <cdr:x>0.06575</cdr:x>
      <cdr:y>0.73201</cdr:y>
    </cdr:to>
    <cdr:sp macro="" textlink="">
      <cdr:nvSpPr>
        <cdr:cNvPr id="18" name="CaixaDeTexto 17"/>
        <cdr:cNvSpPr txBox="1"/>
      </cdr:nvSpPr>
      <cdr:spPr>
        <a:xfrm xmlns:a="http://schemas.openxmlformats.org/drawingml/2006/main" rot="16200000">
          <a:off x="-455387" y="724322"/>
          <a:ext cx="1362075" cy="351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0" i="0" baseline="0">
              <a:effectLst/>
              <a:latin typeface="Century Gothic" panose="020B0502020202020204" pitchFamily="34" charset="0"/>
              <a:ea typeface="+mn-ea"/>
              <a:cs typeface="Times New Roman" pitchFamily="18" charset="0"/>
            </a:rPr>
            <a:t>TCR </a:t>
          </a:r>
          <a:r>
            <a:rPr lang="pt-BR" sz="1200" b="0" i="0" baseline="0">
              <a:effectLst/>
              <a:latin typeface="Century Gothic" panose="020B0502020202020204" pitchFamily="34" charset="0"/>
              <a:ea typeface="+mn-ea"/>
              <a:cs typeface="Times New Roman" pitchFamily="18" charset="0"/>
            </a:rPr>
            <a:t>(g.g</a:t>
          </a:r>
          <a:r>
            <a:rPr lang="pt-BR" sz="1200" b="0" i="0" baseline="30000">
              <a:effectLst/>
              <a:latin typeface="Century Gothic" panose="020B0502020202020204" pitchFamily="34" charset="0"/>
              <a:ea typeface="+mn-ea"/>
              <a:cs typeface="Times New Roman" pitchFamily="18" charset="0"/>
            </a:rPr>
            <a:t>-1</a:t>
          </a:r>
          <a:r>
            <a:rPr lang="pt-BR" sz="1200" b="0" i="0" baseline="0">
              <a:effectLst/>
              <a:latin typeface="Century Gothic" panose="020B0502020202020204" pitchFamily="34" charset="0"/>
              <a:ea typeface="+mn-ea"/>
              <a:cs typeface="Times New Roman" pitchFamily="18" charset="0"/>
            </a:rPr>
            <a:t> .dia</a:t>
          </a:r>
          <a:r>
            <a:rPr lang="pt-BR" sz="1200" b="0" i="0" baseline="30000">
              <a:effectLst/>
              <a:latin typeface="Century Gothic" panose="020B0502020202020204" pitchFamily="34" charset="0"/>
              <a:ea typeface="+mn-ea"/>
              <a:cs typeface="Times New Roman" pitchFamily="18" charset="0"/>
            </a:rPr>
            <a:t>-1</a:t>
          </a:r>
          <a:r>
            <a:rPr lang="pt-BR" sz="1200" b="0" i="0" baseline="0">
              <a:effectLst/>
              <a:latin typeface="Century Gothic" panose="020B0502020202020204" pitchFamily="34" charset="0"/>
              <a:ea typeface="+mn-ea"/>
              <a:cs typeface="+mn-cs"/>
            </a:rPr>
            <a:t>)</a:t>
          </a:r>
          <a:r>
            <a:rPr lang="en-US" sz="1200" b="0" i="0" baseline="0"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endParaRPr lang="pt-BR" sz="1200">
            <a:effectLst/>
            <a:latin typeface="Century Gothic" panose="020B0502020202020204" pitchFamily="34" charset="0"/>
          </a:endParaRPr>
        </a:p>
        <a:p xmlns:a="http://schemas.openxmlformats.org/drawingml/2006/main">
          <a:pPr algn="ctr"/>
          <a:endParaRPr lang="pt-BR" sz="1200">
            <a:latin typeface="Century Gothic" panose="020B0502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123158</xdr:colOff>
      <xdr:row>33</xdr:row>
      <xdr:rowOff>39145</xdr:rowOff>
    </xdr:from>
    <xdr:to>
      <xdr:col>11</xdr:col>
      <xdr:colOff>147159</xdr:colOff>
      <xdr:row>44</xdr:row>
      <xdr:rowOff>103645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0.18134</cdr:x>
      <cdr:y>0.21039</cdr:y>
    </cdr:from>
    <cdr:to>
      <cdr:x>0.25358</cdr:x>
      <cdr:y>0.31369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108121" y="454432"/>
          <a:ext cx="441404" cy="223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ab</a:t>
          </a:r>
        </a:p>
      </cdr:txBody>
    </cdr:sp>
  </cdr:relSizeAnchor>
  <cdr:relSizeAnchor xmlns:cdr="http://schemas.openxmlformats.org/drawingml/2006/chartDrawing">
    <cdr:from>
      <cdr:x>0.23279</cdr:x>
      <cdr:y>0.32187</cdr:y>
    </cdr:from>
    <cdr:to>
      <cdr:x>0.29149</cdr:x>
      <cdr:y>0.42519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1422519" y="695235"/>
          <a:ext cx="358699" cy="223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0.27383</cdr:x>
      <cdr:y>0.15108</cdr:y>
    </cdr:from>
    <cdr:to>
      <cdr:x>0.33253</cdr:x>
      <cdr:y>0.25439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673300" y="326329"/>
          <a:ext cx="358698" cy="223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0.30979</cdr:x>
      <cdr:y>0.20055</cdr:y>
    </cdr:from>
    <cdr:to>
      <cdr:x>0.38056</cdr:x>
      <cdr:y>0.30386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893034" y="433186"/>
          <a:ext cx="432429" cy="223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ab</a:t>
          </a:r>
        </a:p>
      </cdr:txBody>
    </cdr:sp>
  </cdr:relSizeAnchor>
  <cdr:relSizeAnchor xmlns:cdr="http://schemas.openxmlformats.org/drawingml/2006/chartDrawing">
    <cdr:from>
      <cdr:x>0.35897</cdr:x>
      <cdr:y>0.16232</cdr:y>
    </cdr:from>
    <cdr:to>
      <cdr:x>0.41766</cdr:x>
      <cdr:y>0.26564</cdr:y>
    </cdr:to>
    <cdr:sp macro="" textlink="">
      <cdr:nvSpPr>
        <cdr:cNvPr id="6" name="CaixaDeTexto 5"/>
        <cdr:cNvSpPr txBox="1"/>
      </cdr:nvSpPr>
      <cdr:spPr>
        <a:xfrm xmlns:a="http://schemas.openxmlformats.org/drawingml/2006/main">
          <a:off x="2193554" y="350606"/>
          <a:ext cx="358638" cy="223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0.46</cdr:x>
      <cdr:y>0.19975</cdr:y>
    </cdr:from>
    <cdr:to>
      <cdr:x>0.51869</cdr:x>
      <cdr:y>0.30307</cdr:y>
    </cdr:to>
    <cdr:sp macro="" textlink="">
      <cdr:nvSpPr>
        <cdr:cNvPr id="7" name="CaixaDeTexto 6"/>
        <cdr:cNvSpPr txBox="1"/>
      </cdr:nvSpPr>
      <cdr:spPr>
        <a:xfrm xmlns:a="http://schemas.openxmlformats.org/drawingml/2006/main">
          <a:off x="2810896" y="431457"/>
          <a:ext cx="358637" cy="223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0.50281</cdr:x>
      <cdr:y>0.06042</cdr:y>
    </cdr:from>
    <cdr:to>
      <cdr:x>0.5615</cdr:x>
      <cdr:y>0.16373</cdr:y>
    </cdr:to>
    <cdr:sp macro="" textlink="">
      <cdr:nvSpPr>
        <cdr:cNvPr id="8" name="CaixaDeTexto 7"/>
        <cdr:cNvSpPr txBox="1"/>
      </cdr:nvSpPr>
      <cdr:spPr>
        <a:xfrm xmlns:a="http://schemas.openxmlformats.org/drawingml/2006/main">
          <a:off x="3072553" y="130509"/>
          <a:ext cx="358638" cy="223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0.54372</cdr:x>
      <cdr:y>0.15722</cdr:y>
    </cdr:from>
    <cdr:to>
      <cdr:x>0.60241</cdr:x>
      <cdr:y>0.26054</cdr:y>
    </cdr:to>
    <cdr:sp macro="" textlink="">
      <cdr:nvSpPr>
        <cdr:cNvPr id="9" name="CaixaDeTexto 8"/>
        <cdr:cNvSpPr txBox="1"/>
      </cdr:nvSpPr>
      <cdr:spPr>
        <a:xfrm xmlns:a="http://schemas.openxmlformats.org/drawingml/2006/main">
          <a:off x="3322543" y="339585"/>
          <a:ext cx="358638" cy="223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0.58564</cdr:x>
      <cdr:y>0.08968</cdr:y>
    </cdr:from>
    <cdr:to>
      <cdr:x>0.64434</cdr:x>
      <cdr:y>0.19299</cdr:y>
    </cdr:to>
    <cdr:sp macro="" textlink="">
      <cdr:nvSpPr>
        <cdr:cNvPr id="10" name="CaixaDeTexto 9"/>
        <cdr:cNvSpPr txBox="1"/>
      </cdr:nvSpPr>
      <cdr:spPr>
        <a:xfrm xmlns:a="http://schemas.openxmlformats.org/drawingml/2006/main">
          <a:off x="3578701" y="193706"/>
          <a:ext cx="358699" cy="223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0.62783</cdr:x>
      <cdr:y>0.08753</cdr:y>
    </cdr:from>
    <cdr:to>
      <cdr:x>0.68653</cdr:x>
      <cdr:y>0.19084</cdr:y>
    </cdr:to>
    <cdr:sp macro="" textlink="">
      <cdr:nvSpPr>
        <cdr:cNvPr id="11" name="CaixaDeTexto 10"/>
        <cdr:cNvSpPr txBox="1"/>
      </cdr:nvSpPr>
      <cdr:spPr>
        <a:xfrm xmlns:a="http://schemas.openxmlformats.org/drawingml/2006/main">
          <a:off x="3836507" y="189061"/>
          <a:ext cx="358698" cy="223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0.72272</cdr:x>
      <cdr:y>0.08753</cdr:y>
    </cdr:from>
    <cdr:to>
      <cdr:x>0.78869</cdr:x>
      <cdr:y>0.19084</cdr:y>
    </cdr:to>
    <cdr:sp macro="" textlink="">
      <cdr:nvSpPr>
        <cdr:cNvPr id="12" name="CaixaDeTexto 11"/>
        <cdr:cNvSpPr txBox="1"/>
      </cdr:nvSpPr>
      <cdr:spPr>
        <a:xfrm xmlns:a="http://schemas.openxmlformats.org/drawingml/2006/main">
          <a:off x="4416317" y="189060"/>
          <a:ext cx="403144" cy="223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ab</a:t>
          </a:r>
        </a:p>
      </cdr:txBody>
    </cdr:sp>
  </cdr:relSizeAnchor>
  <cdr:relSizeAnchor xmlns:cdr="http://schemas.openxmlformats.org/drawingml/2006/chartDrawing">
    <cdr:from>
      <cdr:x>0.76761</cdr:x>
      <cdr:y>0.18322</cdr:y>
    </cdr:from>
    <cdr:to>
      <cdr:x>0.84057</cdr:x>
      <cdr:y>0.28654</cdr:y>
    </cdr:to>
    <cdr:sp macro="" textlink="">
      <cdr:nvSpPr>
        <cdr:cNvPr id="13" name="CaixaDeTexto 12"/>
        <cdr:cNvSpPr txBox="1"/>
      </cdr:nvSpPr>
      <cdr:spPr>
        <a:xfrm xmlns:a="http://schemas.openxmlformats.org/drawingml/2006/main">
          <a:off x="4690643" y="395746"/>
          <a:ext cx="445858" cy="223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ab</a:t>
          </a:r>
        </a:p>
      </cdr:txBody>
    </cdr:sp>
  </cdr:relSizeAnchor>
  <cdr:relSizeAnchor xmlns:cdr="http://schemas.openxmlformats.org/drawingml/2006/chartDrawing">
    <cdr:from>
      <cdr:x>0.81638</cdr:x>
      <cdr:y>0.20172</cdr:y>
    </cdr:from>
    <cdr:to>
      <cdr:x>0.87507</cdr:x>
      <cdr:y>0.30503</cdr:y>
    </cdr:to>
    <cdr:sp macro="" textlink="">
      <cdr:nvSpPr>
        <cdr:cNvPr id="14" name="CaixaDeTexto 13"/>
        <cdr:cNvSpPr txBox="1"/>
      </cdr:nvSpPr>
      <cdr:spPr>
        <a:xfrm xmlns:a="http://schemas.openxmlformats.org/drawingml/2006/main">
          <a:off x="4988681" y="435711"/>
          <a:ext cx="358637" cy="223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0.86023</cdr:x>
      <cdr:y>0.02803</cdr:y>
    </cdr:from>
    <cdr:to>
      <cdr:x>0.91893</cdr:x>
      <cdr:y>0.13135</cdr:y>
    </cdr:to>
    <cdr:sp macro="" textlink="">
      <cdr:nvSpPr>
        <cdr:cNvPr id="15" name="CaixaDeTexto 14"/>
        <cdr:cNvSpPr txBox="1"/>
      </cdr:nvSpPr>
      <cdr:spPr>
        <a:xfrm xmlns:a="http://schemas.openxmlformats.org/drawingml/2006/main">
          <a:off x="5264603" y="60551"/>
          <a:ext cx="359230" cy="2231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0.89415</cdr:x>
      <cdr:y>0.08427</cdr:y>
    </cdr:from>
    <cdr:to>
      <cdr:x>0.96299</cdr:x>
      <cdr:y>0.18758</cdr:y>
    </cdr:to>
    <cdr:sp macro="" textlink="">
      <cdr:nvSpPr>
        <cdr:cNvPr id="16" name="CaixaDeTexto 15"/>
        <cdr:cNvSpPr txBox="1"/>
      </cdr:nvSpPr>
      <cdr:spPr>
        <a:xfrm xmlns:a="http://schemas.openxmlformats.org/drawingml/2006/main">
          <a:off x="5463888" y="182024"/>
          <a:ext cx="420674" cy="223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ab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19050</xdr:colOff>
      <xdr:row>13</xdr:row>
      <xdr:rowOff>47625</xdr:rowOff>
    </xdr:from>
    <xdr:ext cx="184731" cy="283989"/>
    <xdr:sp macro="" textlink="">
      <xdr:nvSpPr>
        <xdr:cNvPr id="2" name="CaixaDeTexto 1"/>
        <xdr:cNvSpPr txBox="1"/>
      </xdr:nvSpPr>
      <xdr:spPr>
        <a:xfrm>
          <a:off x="5353050" y="2524125"/>
          <a:ext cx="184731" cy="2839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300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twoCellAnchor>
    <xdr:from>
      <xdr:col>7</xdr:col>
      <xdr:colOff>161192</xdr:colOff>
      <xdr:row>8</xdr:row>
      <xdr:rowOff>117231</xdr:rowOff>
    </xdr:from>
    <xdr:to>
      <xdr:col>17</xdr:col>
      <xdr:colOff>199712</xdr:colOff>
      <xdr:row>19</xdr:row>
      <xdr:rowOff>181731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0.15206</cdr:x>
      <cdr:y>0.07075</cdr:y>
    </cdr:from>
    <cdr:to>
      <cdr:x>0.2182</cdr:x>
      <cdr:y>0.17406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932822" y="152820"/>
          <a:ext cx="405730" cy="223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ab</a:t>
          </a:r>
        </a:p>
      </cdr:txBody>
    </cdr:sp>
  </cdr:relSizeAnchor>
  <cdr:relSizeAnchor xmlns:cdr="http://schemas.openxmlformats.org/drawingml/2006/chartDrawing">
    <cdr:from>
      <cdr:x>0.20478</cdr:x>
      <cdr:y>0.02772</cdr:y>
    </cdr:from>
    <cdr:to>
      <cdr:x>0.26348</cdr:x>
      <cdr:y>0.13104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1256249" y="59871"/>
          <a:ext cx="360097" cy="223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0.24809</cdr:x>
      <cdr:y>0.19987</cdr:y>
    </cdr:from>
    <cdr:to>
      <cdr:x>0.30679</cdr:x>
      <cdr:y>0.30318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521892" y="431717"/>
          <a:ext cx="360096" cy="223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c</a:t>
          </a:r>
        </a:p>
      </cdr:txBody>
    </cdr:sp>
  </cdr:relSizeAnchor>
  <cdr:relSizeAnchor xmlns:cdr="http://schemas.openxmlformats.org/drawingml/2006/chartDrawing">
    <cdr:from>
      <cdr:x>0.28606</cdr:x>
      <cdr:y>0.10654</cdr:y>
    </cdr:from>
    <cdr:to>
      <cdr:x>0.3579</cdr:x>
      <cdr:y>0.20985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754869" y="230124"/>
          <a:ext cx="440695" cy="223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ab</a:t>
          </a:r>
        </a:p>
      </cdr:txBody>
    </cdr:sp>
  </cdr:relSizeAnchor>
  <cdr:relSizeAnchor xmlns:cdr="http://schemas.openxmlformats.org/drawingml/2006/chartDrawing">
    <cdr:from>
      <cdr:x>0.32834</cdr:x>
      <cdr:y>0.1201</cdr:y>
    </cdr:from>
    <cdr:to>
      <cdr:x>0.39783</cdr:x>
      <cdr:y>0.22342</cdr:y>
    </cdr:to>
    <cdr:sp macro="" textlink="">
      <cdr:nvSpPr>
        <cdr:cNvPr id="6" name="CaixaDeTexto 5"/>
        <cdr:cNvSpPr txBox="1"/>
      </cdr:nvSpPr>
      <cdr:spPr>
        <a:xfrm xmlns:a="http://schemas.openxmlformats.org/drawingml/2006/main">
          <a:off x="2014231" y="259418"/>
          <a:ext cx="426262" cy="223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bc</a:t>
          </a:r>
        </a:p>
      </cdr:txBody>
    </cdr:sp>
  </cdr:relSizeAnchor>
  <cdr:relSizeAnchor xmlns:cdr="http://schemas.openxmlformats.org/drawingml/2006/chartDrawing">
    <cdr:from>
      <cdr:x>0.44075</cdr:x>
      <cdr:y>0.26025</cdr:y>
    </cdr:from>
    <cdr:to>
      <cdr:x>0.49944</cdr:x>
      <cdr:y>0.36357</cdr:y>
    </cdr:to>
    <cdr:sp macro="" textlink="">
      <cdr:nvSpPr>
        <cdr:cNvPr id="7" name="CaixaDeTexto 6"/>
        <cdr:cNvSpPr txBox="1"/>
      </cdr:nvSpPr>
      <cdr:spPr>
        <a:xfrm xmlns:a="http://schemas.openxmlformats.org/drawingml/2006/main">
          <a:off x="2703785" y="562138"/>
          <a:ext cx="360035" cy="223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0.48522</cdr:x>
      <cdr:y>0.24823</cdr:y>
    </cdr:from>
    <cdr:to>
      <cdr:x>0.54391</cdr:x>
      <cdr:y>0.35154</cdr:y>
    </cdr:to>
    <cdr:sp macro="" textlink="">
      <cdr:nvSpPr>
        <cdr:cNvPr id="8" name="CaixaDeTexto 7"/>
        <cdr:cNvSpPr txBox="1"/>
      </cdr:nvSpPr>
      <cdr:spPr>
        <a:xfrm xmlns:a="http://schemas.openxmlformats.org/drawingml/2006/main">
          <a:off x="2976570" y="536177"/>
          <a:ext cx="360035" cy="223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0.5282</cdr:x>
      <cdr:y>0.34999</cdr:y>
    </cdr:from>
    <cdr:to>
      <cdr:x>0.58689</cdr:x>
      <cdr:y>0.45331</cdr:y>
    </cdr:to>
    <cdr:sp macro="" textlink="">
      <cdr:nvSpPr>
        <cdr:cNvPr id="9" name="CaixaDeTexto 8"/>
        <cdr:cNvSpPr txBox="1"/>
      </cdr:nvSpPr>
      <cdr:spPr>
        <a:xfrm xmlns:a="http://schemas.openxmlformats.org/drawingml/2006/main">
          <a:off x="3240277" y="755978"/>
          <a:ext cx="360035" cy="223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0.57536</cdr:x>
      <cdr:y>0.25027</cdr:y>
    </cdr:from>
    <cdr:to>
      <cdr:x>0.63406</cdr:x>
      <cdr:y>0.35358</cdr:y>
    </cdr:to>
    <cdr:sp macro="" textlink="">
      <cdr:nvSpPr>
        <cdr:cNvPr id="10" name="CaixaDeTexto 9"/>
        <cdr:cNvSpPr txBox="1"/>
      </cdr:nvSpPr>
      <cdr:spPr>
        <a:xfrm xmlns:a="http://schemas.openxmlformats.org/drawingml/2006/main">
          <a:off x="3529564" y="540583"/>
          <a:ext cx="360096" cy="223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0.6189</cdr:x>
      <cdr:y>0.2145</cdr:y>
    </cdr:from>
    <cdr:to>
      <cdr:x>0.6776</cdr:x>
      <cdr:y>0.31781</cdr:y>
    </cdr:to>
    <cdr:sp macro="" textlink="">
      <cdr:nvSpPr>
        <cdr:cNvPr id="11" name="CaixaDeTexto 10"/>
        <cdr:cNvSpPr txBox="1"/>
      </cdr:nvSpPr>
      <cdr:spPr>
        <a:xfrm xmlns:a="http://schemas.openxmlformats.org/drawingml/2006/main">
          <a:off x="3796671" y="463318"/>
          <a:ext cx="360096" cy="223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0.71458</cdr:x>
      <cdr:y>0.35009</cdr:y>
    </cdr:from>
    <cdr:to>
      <cdr:x>0.77985</cdr:x>
      <cdr:y>0.4534</cdr:y>
    </cdr:to>
    <cdr:sp macro="" textlink="">
      <cdr:nvSpPr>
        <cdr:cNvPr id="12" name="CaixaDeTexto 11"/>
        <cdr:cNvSpPr txBox="1"/>
      </cdr:nvSpPr>
      <cdr:spPr>
        <a:xfrm xmlns:a="http://schemas.openxmlformats.org/drawingml/2006/main">
          <a:off x="4383593" y="756190"/>
          <a:ext cx="400385" cy="223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ab</a:t>
          </a:r>
        </a:p>
      </cdr:txBody>
    </cdr:sp>
  </cdr:relSizeAnchor>
  <cdr:relSizeAnchor xmlns:cdr="http://schemas.openxmlformats.org/drawingml/2006/chartDrawing">
    <cdr:from>
      <cdr:x>0.76778</cdr:x>
      <cdr:y>0.33148</cdr:y>
    </cdr:from>
    <cdr:to>
      <cdr:x>0.82647</cdr:x>
      <cdr:y>0.4348</cdr:y>
    </cdr:to>
    <cdr:sp macro="" textlink="">
      <cdr:nvSpPr>
        <cdr:cNvPr id="13" name="CaixaDeTexto 12"/>
        <cdr:cNvSpPr txBox="1"/>
      </cdr:nvSpPr>
      <cdr:spPr>
        <a:xfrm xmlns:a="http://schemas.openxmlformats.org/drawingml/2006/main">
          <a:off x="4709951" y="715993"/>
          <a:ext cx="360035" cy="223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0.80958</cdr:x>
      <cdr:y>0.38721</cdr:y>
    </cdr:from>
    <cdr:to>
      <cdr:x>0.86827</cdr:x>
      <cdr:y>0.49052</cdr:y>
    </cdr:to>
    <cdr:sp macro="" textlink="">
      <cdr:nvSpPr>
        <cdr:cNvPr id="14" name="CaixaDeTexto 13"/>
        <cdr:cNvSpPr txBox="1"/>
      </cdr:nvSpPr>
      <cdr:spPr>
        <a:xfrm xmlns:a="http://schemas.openxmlformats.org/drawingml/2006/main">
          <a:off x="4966391" y="836374"/>
          <a:ext cx="360035" cy="223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0.85402</cdr:x>
      <cdr:y>0.35096</cdr:y>
    </cdr:from>
    <cdr:to>
      <cdr:x>0.91272</cdr:x>
      <cdr:y>0.45428</cdr:y>
    </cdr:to>
    <cdr:sp macro="" textlink="">
      <cdr:nvSpPr>
        <cdr:cNvPr id="15" name="CaixaDeTexto 14"/>
        <cdr:cNvSpPr txBox="1"/>
      </cdr:nvSpPr>
      <cdr:spPr>
        <a:xfrm xmlns:a="http://schemas.openxmlformats.org/drawingml/2006/main">
          <a:off x="5238998" y="758071"/>
          <a:ext cx="360096" cy="223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0.89499</cdr:x>
      <cdr:y>0.26141</cdr:y>
    </cdr:from>
    <cdr:to>
      <cdr:x>0.95369</cdr:x>
      <cdr:y>0.36472</cdr:y>
    </cdr:to>
    <cdr:sp macro="" textlink="">
      <cdr:nvSpPr>
        <cdr:cNvPr id="16" name="CaixaDeTexto 15"/>
        <cdr:cNvSpPr txBox="1"/>
      </cdr:nvSpPr>
      <cdr:spPr>
        <a:xfrm xmlns:a="http://schemas.openxmlformats.org/drawingml/2006/main">
          <a:off x="5490346" y="564647"/>
          <a:ext cx="360096" cy="223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Century Gothic" panose="020B0502020202020204" pitchFamily="34" charset="0"/>
              <a:cs typeface="Times New Roman" pitchFamily="18" charset="0"/>
            </a:rPr>
            <a:t>a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11</xdr:row>
      <xdr:rowOff>0</xdr:rowOff>
    </xdr:from>
    <xdr:to>
      <xdr:col>21</xdr:col>
      <xdr:colOff>26006</xdr:colOff>
      <xdr:row>22</xdr:row>
      <xdr:rowOff>64500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os%20UFV/Documents/Dropbox/Orienta&#231;&#245;es/Marcos%20Ant&#244;nio%20Morgado/Artigo%20Marcos/Desenvolvimento%20das%20esp&#233;cies%20(gr&#225;ficos)/Taxa%20de%20crescimento%20relati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os%20UFV/Documents/Dropbox/Orienta&#231;&#245;es/Marcos%20Ant&#244;nio%20Morgado/Artigo%20Marcos/Desenvolvimento%20das%20esp&#233;cies%20(gr&#225;ficos)/Razao%20da%20peso%20radicula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os%20UFV/Documents/Dropbox/Orienta&#231;&#245;es/Marcos%20Ant&#244;nio%20Morgado/Artigo%20Marcos/Desenvolvimento%20das%20esp&#233;cies%20(gr&#225;ficos)/Razao%20da%20peso%20folia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os%20UFV/Documents/Dropbox/Orienta&#231;&#245;es/Marcos%20Ant&#244;nio%20Morgado/Artigo%20Marcos/Desenvolvimento%20das%20esp&#233;cies%20(gr&#225;ficos)/Comp.%20Maior%20Raiz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os%20UFV/Documents/Dropbox/Orienta&#231;&#245;es/Marcos%20Ant&#244;nio%20Morgado/Artigo%20Marcos/Desenvolvimento%20das%20esp&#233;cies%20(gr&#225;ficos)/MSR%20gra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os%20UFV/Documents/Dropbox/Orienta&#231;&#245;es/Marcos%20Ant&#244;nio%20Morgado/Artigo%20Marcos/Desenvolvimento%20das%20esp&#233;cies%20(gr&#225;ficos)/numero%20de%20ra&#237;zes%20aos%2060D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30DAT</v>
          </cell>
          <cell r="C1" t="str">
            <v>60DAT</v>
          </cell>
          <cell r="D1" t="str">
            <v>90DAT</v>
          </cell>
        </row>
        <row r="2">
          <cell r="A2" t="str">
            <v>P. cincinnata</v>
          </cell>
          <cell r="B2">
            <v>1.9491038739889313</v>
          </cell>
          <cell r="C2">
            <v>0.10371898801380101</v>
          </cell>
          <cell r="D2">
            <v>7.1706220234045173E-2</v>
          </cell>
        </row>
        <row r="3">
          <cell r="A3" t="str">
            <v xml:space="preserve">P. edulis </v>
          </cell>
          <cell r="B3">
            <v>1.1488933459857373</v>
          </cell>
          <cell r="C3">
            <v>0.1432393637590649</v>
          </cell>
          <cell r="D3">
            <v>6.7062379792673793E-2</v>
          </cell>
        </row>
        <row r="4">
          <cell r="A4" t="str">
            <v>P. gibertii</v>
          </cell>
          <cell r="B4">
            <v>3.2531450031450029</v>
          </cell>
          <cell r="C4">
            <v>0.12076475015323228</v>
          </cell>
          <cell r="D4">
            <v>6.1933714053035223E-2</v>
          </cell>
        </row>
        <row r="5">
          <cell r="A5" t="str">
            <v>P. morifolia</v>
          </cell>
          <cell r="B5">
            <v>5.6395061728395062</v>
          </cell>
          <cell r="C5">
            <v>0.12624645586867989</v>
          </cell>
          <cell r="D5">
            <v>6.4732379059084022E-2</v>
          </cell>
        </row>
        <row r="6">
          <cell r="A6" t="str">
            <v>P. mucronata</v>
          </cell>
          <cell r="B6">
            <v>1.9499999999999995</v>
          </cell>
          <cell r="C6">
            <v>0.33413675194891551</v>
          </cell>
          <cell r="D6">
            <v>0.21654600711641134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R1" t="str">
            <v>30DAT</v>
          </cell>
          <cell r="S1" t="str">
            <v>60DAT</v>
          </cell>
          <cell r="T1" t="str">
            <v>90DAT</v>
          </cell>
        </row>
        <row r="2">
          <cell r="Q2" t="str">
            <v>P. cincinnata</v>
          </cell>
          <cell r="R2">
            <v>0.25228122157215099</v>
          </cell>
          <cell r="S2">
            <v>0.29006935042372833</v>
          </cell>
          <cell r="T2">
            <v>0.37502618765132117</v>
          </cell>
        </row>
        <row r="3">
          <cell r="Q3" t="str">
            <v xml:space="preserve">P. edulis </v>
          </cell>
          <cell r="R3">
            <v>0.1868628656793776</v>
          </cell>
          <cell r="S3">
            <v>0.41610216094084324</v>
          </cell>
          <cell r="T3">
            <v>0.30899245883763321</v>
          </cell>
        </row>
        <row r="4">
          <cell r="Q4" t="str">
            <v>P. gibertii</v>
          </cell>
          <cell r="R4">
            <v>0.35000707633864964</v>
          </cell>
          <cell r="S4">
            <v>0.33772778400622833</v>
          </cell>
          <cell r="T4">
            <v>0.26301945261401988</v>
          </cell>
        </row>
        <row r="5">
          <cell r="Q5" t="str">
            <v>P. morifolia</v>
          </cell>
          <cell r="R5">
            <v>0.28467946922732945</v>
          </cell>
          <cell r="S5">
            <v>0.3695614300097248</v>
          </cell>
          <cell r="T5">
            <v>0.44026570103917573</v>
          </cell>
        </row>
        <row r="6">
          <cell r="Q6" t="str">
            <v>P. mucronata</v>
          </cell>
          <cell r="R6">
            <v>0.33433011071174407</v>
          </cell>
          <cell r="S6">
            <v>0.3703713934172807</v>
          </cell>
          <cell r="T6">
            <v>0.38160059823328157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H1" t="str">
            <v>30DAT</v>
          </cell>
          <cell r="I1" t="str">
            <v>60DAT</v>
          </cell>
          <cell r="J1" t="str">
            <v>90DAT</v>
          </cell>
        </row>
        <row r="2">
          <cell r="G2" t="str">
            <v>P. cincinnata</v>
          </cell>
          <cell r="H2">
            <v>0.64165854925393784</v>
          </cell>
          <cell r="I2">
            <v>0.39572607679718091</v>
          </cell>
          <cell r="J2">
            <v>0.29874170464968791</v>
          </cell>
        </row>
        <row r="3">
          <cell r="G3" t="str">
            <v xml:space="preserve">P. edulis </v>
          </cell>
          <cell r="H3">
            <v>0.72538999666798443</v>
          </cell>
          <cell r="I3">
            <v>0.3934064075114298</v>
          </cell>
          <cell r="J3">
            <v>0.3214123062218302</v>
          </cell>
        </row>
        <row r="4">
          <cell r="G4" t="str">
            <v>P. gibertii</v>
          </cell>
          <cell r="H4">
            <v>0.48536580518322975</v>
          </cell>
          <cell r="I4">
            <v>0.27314425794398128</v>
          </cell>
          <cell r="J4">
            <v>0.22658893394835722</v>
          </cell>
        </row>
        <row r="5">
          <cell r="G5" t="str">
            <v>P. morifolia</v>
          </cell>
          <cell r="H5">
            <v>0.59730558186217708</v>
          </cell>
          <cell r="I5">
            <v>0.4070321424594896</v>
          </cell>
          <cell r="J5">
            <v>0.29759754833951035</v>
          </cell>
        </row>
        <row r="6">
          <cell r="G6" t="str">
            <v>P. mucronata</v>
          </cell>
          <cell r="H6">
            <v>0.56623758469401952</v>
          </cell>
          <cell r="I6">
            <v>0.46232614901909291</v>
          </cell>
          <cell r="J6">
            <v>0.37324808440690077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10">
          <cell r="C10" t="str">
            <v>15 DAT</v>
          </cell>
          <cell r="D10" t="str">
            <v>45 DAT</v>
          </cell>
          <cell r="E10" t="str">
            <v>75 DAT</v>
          </cell>
        </row>
        <row r="11">
          <cell r="B11" t="str">
            <v>P. cincinnata</v>
          </cell>
          <cell r="C11">
            <v>33.954500000000003</v>
          </cell>
          <cell r="D11">
            <v>79.179500000000004</v>
          </cell>
          <cell r="E11">
            <v>124.4045</v>
          </cell>
        </row>
        <row r="12">
          <cell r="B12" t="str">
            <v xml:space="preserve">P. edulis </v>
          </cell>
          <cell r="C12">
            <v>27</v>
          </cell>
          <cell r="D12">
            <v>78.899999999999991</v>
          </cell>
          <cell r="E12">
            <v>130.80000000000001</v>
          </cell>
        </row>
        <row r="13">
          <cell r="B13" t="str">
            <v>P. gibertii</v>
          </cell>
          <cell r="C13">
            <v>30.741799999999998</v>
          </cell>
          <cell r="D13">
            <v>77.208799999999997</v>
          </cell>
          <cell r="E13">
            <v>123.6758</v>
          </cell>
        </row>
        <row r="14">
          <cell r="B14" t="str">
            <v>P. morifolia</v>
          </cell>
          <cell r="C14">
            <v>34.151499999999999</v>
          </cell>
          <cell r="D14">
            <v>76.07050000000001</v>
          </cell>
          <cell r="E14">
            <v>117.98949999999999</v>
          </cell>
        </row>
        <row r="15">
          <cell r="B15" t="str">
            <v>P. mucronata</v>
          </cell>
          <cell r="C15">
            <v>7.3827999999999987</v>
          </cell>
          <cell r="D15">
            <v>36.851799999999997</v>
          </cell>
          <cell r="E15">
            <v>66.320800000000006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1">
          <cell r="G1" t="str">
            <v>15DAT</v>
          </cell>
          <cell r="H1" t="str">
            <v>45DAT</v>
          </cell>
          <cell r="I1" t="str">
            <v>75DAT</v>
          </cell>
        </row>
        <row r="2">
          <cell r="F2" t="str">
            <v>P. cincinnata</v>
          </cell>
          <cell r="G2">
            <v>0.22316666666666665</v>
          </cell>
          <cell r="H2">
            <v>2.7921999999999998</v>
          </cell>
          <cell r="I2">
            <v>7.7011666666666683</v>
          </cell>
        </row>
        <row r="3">
          <cell r="F3" t="str">
            <v xml:space="preserve">P. edulis </v>
          </cell>
          <cell r="G3">
            <v>0.10266666666666667</v>
          </cell>
          <cell r="H3">
            <v>2.1263333333333332</v>
          </cell>
          <cell r="I3">
            <v>5.0423333333333327</v>
          </cell>
        </row>
        <row r="4">
          <cell r="F4" t="str">
            <v>P. gibertii</v>
          </cell>
          <cell r="G4">
            <v>0.32466666666666671</v>
          </cell>
          <cell r="H4">
            <v>2.8346666666666667</v>
          </cell>
          <cell r="I4">
            <v>6.6366666666666667</v>
          </cell>
        </row>
        <row r="5">
          <cell r="F5" t="str">
            <v>P. morifolia</v>
          </cell>
          <cell r="G5">
            <v>0.28683333333333333</v>
          </cell>
          <cell r="H5">
            <v>3.7770000000000006</v>
          </cell>
          <cell r="I5">
            <v>9.0381666666666671</v>
          </cell>
        </row>
        <row r="6">
          <cell r="F6" t="str">
            <v>P. mucronata</v>
          </cell>
          <cell r="G6">
            <v>3.6166666666666666E-2</v>
          </cell>
          <cell r="H6">
            <v>0.61</v>
          </cell>
          <cell r="I6">
            <v>4.076833333333334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P2" t="str">
            <v>0-10</v>
          </cell>
          <cell r="Q2" t="str">
            <v>10-20</v>
          </cell>
          <cell r="R2" t="str">
            <v>20-30</v>
          </cell>
          <cell r="S2" t="str">
            <v>30-40</v>
          </cell>
          <cell r="T2" t="str">
            <v>40-50</v>
          </cell>
          <cell r="U2" t="str">
            <v>50-60</v>
          </cell>
          <cell r="V2" t="str">
            <v>60-70</v>
          </cell>
          <cell r="W2" t="str">
            <v>70-80</v>
          </cell>
        </row>
        <row r="3">
          <cell r="O3" t="str">
            <v>P. cincinnata</v>
          </cell>
          <cell r="P3">
            <v>14.733333333333334</v>
          </cell>
          <cell r="Q3">
            <v>14.5</v>
          </cell>
          <cell r="R3">
            <v>12.666666666666666</v>
          </cell>
          <cell r="S3">
            <v>11.666666666666666</v>
          </cell>
          <cell r="T3">
            <v>10.666666666666666</v>
          </cell>
          <cell r="U3">
            <v>13.5</v>
          </cell>
          <cell r="V3">
            <v>13</v>
          </cell>
          <cell r="W3">
            <v>12.666666666666666</v>
          </cell>
        </row>
        <row r="4">
          <cell r="O4" t="str">
            <v xml:space="preserve">P. edulis </v>
          </cell>
          <cell r="P4">
            <v>15</v>
          </cell>
          <cell r="Q4">
            <v>17.5</v>
          </cell>
          <cell r="R4">
            <v>16.666666666666668</v>
          </cell>
          <cell r="S4">
            <v>16.333333333333332</v>
          </cell>
          <cell r="T4">
            <v>13</v>
          </cell>
          <cell r="U4">
            <v>13.833333333333334</v>
          </cell>
          <cell r="V4">
            <v>13</v>
          </cell>
          <cell r="W4">
            <v>11.5</v>
          </cell>
        </row>
        <row r="5">
          <cell r="O5" t="str">
            <v>P. gibertii</v>
          </cell>
          <cell r="P5">
            <v>22.833333333333332</v>
          </cell>
          <cell r="Q5">
            <v>36.166666666666664</v>
          </cell>
          <cell r="R5">
            <v>40</v>
          </cell>
          <cell r="S5">
            <v>34.5</v>
          </cell>
          <cell r="T5">
            <v>34</v>
          </cell>
          <cell r="U5">
            <v>30</v>
          </cell>
          <cell r="V5">
            <v>33</v>
          </cell>
          <cell r="W5">
            <v>27.666666666666668</v>
          </cell>
        </row>
        <row r="6">
          <cell r="O6" t="str">
            <v>P. morifolia</v>
          </cell>
          <cell r="P6">
            <v>14.666666666666666</v>
          </cell>
          <cell r="Q6">
            <v>25.833333333333332</v>
          </cell>
          <cell r="R6">
            <v>28.5</v>
          </cell>
          <cell r="S6">
            <v>24.5</v>
          </cell>
          <cell r="T6">
            <v>28.666666666666668</v>
          </cell>
          <cell r="U6">
            <v>18</v>
          </cell>
          <cell r="V6">
            <v>20.166666666666668</v>
          </cell>
          <cell r="W6">
            <v>15.666666666666666</v>
          </cell>
        </row>
        <row r="7">
          <cell r="O7" t="str">
            <v>P. mucronata</v>
          </cell>
          <cell r="P7">
            <v>20.666666666666668</v>
          </cell>
          <cell r="Q7">
            <v>21.333333333333332</v>
          </cell>
          <cell r="R7">
            <v>18.333333333333332</v>
          </cell>
          <cell r="S7">
            <v>18</v>
          </cell>
          <cell r="T7">
            <v>8.8333333333333339</v>
          </cell>
          <cell r="U7">
            <v>5.333333333333333</v>
          </cell>
          <cell r="V7">
            <v>3.5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32"/>
  <sheetViews>
    <sheetView zoomScale="130" zoomScaleNormal="130" workbookViewId="0">
      <selection activeCell="N20" sqref="N20"/>
    </sheetView>
  </sheetViews>
  <sheetFormatPr defaultRowHeight="15" x14ac:dyDescent="0.25"/>
  <cols>
    <col min="3" max="3" width="12.5703125" bestFit="1" customWidth="1"/>
  </cols>
  <sheetData>
    <row r="1" spans="3:13" x14ac:dyDescent="0.25">
      <c r="D1" t="s">
        <v>6</v>
      </c>
      <c r="E1" t="s">
        <v>5</v>
      </c>
      <c r="F1" t="s">
        <v>4</v>
      </c>
      <c r="J1" t="s">
        <v>9</v>
      </c>
    </row>
    <row r="2" spans="3:13" x14ac:dyDescent="0.25">
      <c r="C2" t="s">
        <v>8</v>
      </c>
      <c r="D2">
        <f>AVERAGE(K3:K8)</f>
        <v>2.8946666666666662E-2</v>
      </c>
      <c r="E2">
        <f>AVERAGE(L3:L8)</f>
        <v>9.3073333333333327E-2</v>
      </c>
      <c r="F2">
        <f>AVERAGE(M3:M8)</f>
        <v>0.25670555555555552</v>
      </c>
      <c r="J2" t="s">
        <v>7</v>
      </c>
      <c r="K2" t="s">
        <v>6</v>
      </c>
      <c r="L2" t="s">
        <v>5</v>
      </c>
      <c r="M2" t="s">
        <v>4</v>
      </c>
    </row>
    <row r="3" spans="3:13" x14ac:dyDescent="0.25">
      <c r="C3" t="s">
        <v>3</v>
      </c>
      <c r="D3">
        <f>AVERAGE(K9:K14)</f>
        <v>2.0030000000000003E-2</v>
      </c>
      <c r="E3">
        <f>AVERAGE(L9:L14)</f>
        <v>7.0877777777777776E-2</v>
      </c>
      <c r="F3">
        <f>AVERAGE(M9:M14)</f>
        <v>0.16807777777777777</v>
      </c>
      <c r="J3">
        <v>1</v>
      </c>
      <c r="K3">
        <v>2.5633333333333334E-2</v>
      </c>
      <c r="L3">
        <v>9.3073333333333341E-2</v>
      </c>
      <c r="M3">
        <v>0.33670000000000005</v>
      </c>
    </row>
    <row r="4" spans="3:13" x14ac:dyDescent="0.25">
      <c r="C4" t="s">
        <v>2</v>
      </c>
      <c r="D4">
        <f>AVERAGE(K15:K20)</f>
        <v>3.0627777777777778E-2</v>
      </c>
      <c r="E4">
        <f>AVERAGE(L15:L20)</f>
        <v>9.4488888888888886E-2</v>
      </c>
      <c r="F4">
        <f>AVERAGE(M15:M20)</f>
        <v>0.22122222222222221</v>
      </c>
      <c r="J4">
        <v>1</v>
      </c>
      <c r="K4">
        <v>2.9133333333333331E-2</v>
      </c>
      <c r="L4">
        <v>4.859999999999999E-2</v>
      </c>
      <c r="M4">
        <v>0.17906666666666665</v>
      </c>
    </row>
    <row r="5" spans="3:13" x14ac:dyDescent="0.25">
      <c r="C5" t="s">
        <v>1</v>
      </c>
      <c r="D5">
        <f>AVERAGE(K21:K26)</f>
        <v>3.3611111111111112E-2</v>
      </c>
      <c r="E5">
        <f>AVERAGE(L21:L26)</f>
        <v>0.12590000000000001</v>
      </c>
      <c r="F5">
        <f>AVERAGE(M21:M26)</f>
        <v>0.30127222222222216</v>
      </c>
      <c r="J5">
        <v>1</v>
      </c>
      <c r="K5">
        <v>3.5666666666666666E-2</v>
      </c>
      <c r="L5">
        <v>0.14399999999999999</v>
      </c>
      <c r="M5">
        <v>0.40839999999999999</v>
      </c>
    </row>
    <row r="6" spans="3:13" x14ac:dyDescent="0.25">
      <c r="C6" t="s">
        <v>0</v>
      </c>
      <c r="D6">
        <f>AVERAGE(K27:K32)</f>
        <v>4.0333333333333332E-3</v>
      </c>
      <c r="E6">
        <f>AVERAGE(L27:L32)</f>
        <v>2.0333333333333332E-2</v>
      </c>
      <c r="F6">
        <f>AVERAGE(M27:M32)</f>
        <v>0.13589444444444446</v>
      </c>
      <c r="J6">
        <v>1</v>
      </c>
      <c r="K6">
        <v>2.8799999999999996E-2</v>
      </c>
      <c r="L6">
        <v>6.753333333333332E-2</v>
      </c>
      <c r="M6">
        <v>0.17906666666666665</v>
      </c>
    </row>
    <row r="7" spans="3:13" x14ac:dyDescent="0.25">
      <c r="J7">
        <v>1</v>
      </c>
      <c r="K7">
        <v>2.8799999999999996E-2</v>
      </c>
      <c r="L7">
        <v>0.15356666666666666</v>
      </c>
      <c r="M7">
        <v>0.26286666666666664</v>
      </c>
    </row>
    <row r="8" spans="3:13" x14ac:dyDescent="0.25">
      <c r="J8">
        <v>1</v>
      </c>
      <c r="K8">
        <v>2.5646666666666661E-2</v>
      </c>
      <c r="L8">
        <v>5.1666666666666666E-2</v>
      </c>
      <c r="M8">
        <v>0.17413333333333333</v>
      </c>
    </row>
    <row r="9" spans="3:13" x14ac:dyDescent="0.25">
      <c r="J9">
        <v>2</v>
      </c>
      <c r="K9">
        <v>2.2199999999999998E-2</v>
      </c>
      <c r="L9">
        <v>7.5666666666666674E-2</v>
      </c>
      <c r="M9">
        <v>0.33689999999999998</v>
      </c>
    </row>
    <row r="10" spans="3:13" x14ac:dyDescent="0.25">
      <c r="J10">
        <v>2</v>
      </c>
      <c r="K10">
        <v>1.0166666666666666E-2</v>
      </c>
      <c r="L10">
        <v>8.3966666666666676E-2</v>
      </c>
      <c r="M10">
        <v>6.4433333333333342E-2</v>
      </c>
    </row>
    <row r="11" spans="3:13" x14ac:dyDescent="0.25">
      <c r="J11">
        <v>2</v>
      </c>
      <c r="K11">
        <v>1.3000000000000001E-2</v>
      </c>
      <c r="L11">
        <v>0.10173333333333336</v>
      </c>
      <c r="M11">
        <v>7.5466666666666668E-2</v>
      </c>
    </row>
    <row r="12" spans="3:13" x14ac:dyDescent="0.25">
      <c r="J12">
        <v>2</v>
      </c>
      <c r="K12">
        <v>3.3266666666666674E-2</v>
      </c>
      <c r="L12">
        <v>2.1166666666666667E-2</v>
      </c>
      <c r="M12">
        <v>0.22223333333333334</v>
      </c>
    </row>
    <row r="13" spans="3:13" x14ac:dyDescent="0.25">
      <c r="J13">
        <v>2</v>
      </c>
      <c r="K13">
        <v>2.1006666666666667E-2</v>
      </c>
      <c r="L13">
        <v>7.8500000000000014E-2</v>
      </c>
      <c r="M13">
        <v>0.19506666666666664</v>
      </c>
    </row>
    <row r="14" spans="3:13" x14ac:dyDescent="0.25">
      <c r="J14">
        <v>2</v>
      </c>
      <c r="K14">
        <v>2.0539999999999999E-2</v>
      </c>
      <c r="L14">
        <v>6.4233333333333337E-2</v>
      </c>
      <c r="M14">
        <v>0.11436666666666667</v>
      </c>
    </row>
    <row r="15" spans="3:13" x14ac:dyDescent="0.25">
      <c r="J15">
        <v>3</v>
      </c>
      <c r="K15">
        <v>3.5900000000000008E-2</v>
      </c>
      <c r="L15">
        <v>7.273333333333333E-2</v>
      </c>
      <c r="M15">
        <v>0.31470000000000004</v>
      </c>
    </row>
    <row r="16" spans="3:13" x14ac:dyDescent="0.25">
      <c r="J16">
        <v>3</v>
      </c>
      <c r="K16">
        <v>4.7866666666666662E-2</v>
      </c>
      <c r="L16">
        <v>0.12803333333333333</v>
      </c>
      <c r="M16">
        <v>0.21523333333333336</v>
      </c>
    </row>
    <row r="17" spans="10:13" x14ac:dyDescent="0.25">
      <c r="J17">
        <v>3</v>
      </c>
      <c r="K17">
        <v>1.4133333333333333E-2</v>
      </c>
      <c r="L17">
        <v>6.7799999999999999E-2</v>
      </c>
      <c r="M17">
        <v>0.14423333333333332</v>
      </c>
    </row>
    <row r="18" spans="10:13" x14ac:dyDescent="0.25">
      <c r="J18">
        <v>3</v>
      </c>
      <c r="K18">
        <v>4.6733333333333328E-2</v>
      </c>
      <c r="L18">
        <v>0.12233333333333332</v>
      </c>
      <c r="M18">
        <v>0.22496666666666668</v>
      </c>
    </row>
    <row r="19" spans="10:13" x14ac:dyDescent="0.25">
      <c r="J19">
        <v>3</v>
      </c>
      <c r="K19">
        <v>1.3966666666666665E-2</v>
      </c>
      <c r="L19">
        <v>9.173333333333332E-2</v>
      </c>
      <c r="M19">
        <v>0.1719</v>
      </c>
    </row>
    <row r="20" spans="10:13" x14ac:dyDescent="0.25">
      <c r="J20">
        <v>3</v>
      </c>
      <c r="K20">
        <v>2.5166666666666667E-2</v>
      </c>
      <c r="L20">
        <v>8.43E-2</v>
      </c>
      <c r="M20">
        <v>0.25630000000000003</v>
      </c>
    </row>
    <row r="21" spans="10:13" x14ac:dyDescent="0.25">
      <c r="J21">
        <v>4</v>
      </c>
      <c r="K21">
        <v>3.3499999999999995E-2</v>
      </c>
      <c r="L21">
        <v>0.11823333333333336</v>
      </c>
      <c r="M21">
        <v>0.32496666666666663</v>
      </c>
    </row>
    <row r="22" spans="10:13" x14ac:dyDescent="0.25">
      <c r="J22">
        <v>4</v>
      </c>
      <c r="K22">
        <v>2.9733333333333334E-2</v>
      </c>
      <c r="L22">
        <v>0.12590000000000001</v>
      </c>
      <c r="M22">
        <v>0.24796666666666664</v>
      </c>
    </row>
    <row r="23" spans="10:13" x14ac:dyDescent="0.25">
      <c r="J23">
        <v>4</v>
      </c>
      <c r="K23">
        <v>2.0033333333333334E-2</v>
      </c>
      <c r="L23">
        <v>8.5966666666666677E-2</v>
      </c>
      <c r="M23">
        <v>0.27823333333333333</v>
      </c>
    </row>
    <row r="24" spans="10:13" x14ac:dyDescent="0.25">
      <c r="J24">
        <v>4</v>
      </c>
      <c r="K24">
        <v>3.7800000000000007E-2</v>
      </c>
      <c r="L24">
        <v>0.16826666666666668</v>
      </c>
      <c r="M24">
        <v>0.34876666666666656</v>
      </c>
    </row>
    <row r="25" spans="10:13" x14ac:dyDescent="0.25">
      <c r="J25">
        <v>4</v>
      </c>
      <c r="K25">
        <v>3.9633333333333333E-2</v>
      </c>
      <c r="L25">
        <v>0.13850000000000001</v>
      </c>
      <c r="M25">
        <v>0.29173333333333334</v>
      </c>
    </row>
    <row r="26" spans="10:13" x14ac:dyDescent="0.25">
      <c r="J26">
        <v>4</v>
      </c>
      <c r="K26">
        <v>4.0966666666666672E-2</v>
      </c>
      <c r="L26">
        <v>0.11853333333333334</v>
      </c>
      <c r="M26">
        <v>0.31596666666666662</v>
      </c>
    </row>
    <row r="27" spans="10:13" x14ac:dyDescent="0.25">
      <c r="J27">
        <v>5</v>
      </c>
      <c r="K27">
        <v>1.0566666666666667E-2</v>
      </c>
      <c r="L27">
        <v>2.5000000000000005E-3</v>
      </c>
      <c r="M27">
        <v>0.16753333333333334</v>
      </c>
    </row>
    <row r="28" spans="10:13" x14ac:dyDescent="0.25">
      <c r="J28">
        <v>5</v>
      </c>
      <c r="K28">
        <v>5.8999999999999999E-3</v>
      </c>
      <c r="L28">
        <v>2.8999999999999995E-2</v>
      </c>
      <c r="M28">
        <v>5.7466666666666659E-2</v>
      </c>
    </row>
    <row r="29" spans="10:13" x14ac:dyDescent="0.25">
      <c r="J29">
        <v>5</v>
      </c>
      <c r="K29">
        <v>4.2666666666666669E-3</v>
      </c>
      <c r="L29">
        <v>2.7699999999999999E-2</v>
      </c>
      <c r="M29">
        <v>0.13656666666666667</v>
      </c>
    </row>
    <row r="30" spans="10:13" x14ac:dyDescent="0.25">
      <c r="J30">
        <v>5</v>
      </c>
      <c r="K30">
        <v>1.8999999999999998E-3</v>
      </c>
      <c r="L30">
        <v>3.3666666666666664E-2</v>
      </c>
      <c r="M30">
        <v>0.28749999999999998</v>
      </c>
    </row>
    <row r="31" spans="10:13" x14ac:dyDescent="0.25">
      <c r="J31">
        <v>5</v>
      </c>
      <c r="K31">
        <v>1.0666666666666667E-3</v>
      </c>
      <c r="L31">
        <v>2.1333333333333333E-2</v>
      </c>
      <c r="M31">
        <v>0.1012</v>
      </c>
    </row>
    <row r="32" spans="10:13" x14ac:dyDescent="0.25">
      <c r="J32">
        <v>5</v>
      </c>
      <c r="K32">
        <v>5.0000000000000012E-4</v>
      </c>
      <c r="L32">
        <v>7.7999999999999996E-3</v>
      </c>
      <c r="M32">
        <v>6.5100000000000005E-2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opLeftCell="C1" zoomScale="130" zoomScaleNormal="130" workbookViewId="0">
      <selection activeCell="I27" sqref="I27"/>
    </sheetView>
  </sheetViews>
  <sheetFormatPr defaultRowHeight="15" x14ac:dyDescent="0.25"/>
  <cols>
    <col min="1" max="1" width="12.5703125" bestFit="1" customWidth="1"/>
  </cols>
  <sheetData>
    <row r="1" spans="1:20" x14ac:dyDescent="0.25">
      <c r="B1" t="s">
        <v>6</v>
      </c>
      <c r="C1" t="s">
        <v>5</v>
      </c>
      <c r="D1" t="s">
        <v>4</v>
      </c>
      <c r="Q1" t="s">
        <v>10</v>
      </c>
    </row>
    <row r="2" spans="1:20" x14ac:dyDescent="0.25">
      <c r="A2" t="s">
        <v>8</v>
      </c>
      <c r="B2" s="1">
        <f>AVERAGE(R3:R8)</f>
        <v>1.9491038739889313</v>
      </c>
      <c r="C2" s="1">
        <f t="shared" ref="C2:D2" si="0">AVERAGE(S3:S8)</f>
        <v>0.10371898801380101</v>
      </c>
      <c r="D2" s="1">
        <f t="shared" si="0"/>
        <v>7.1706220234045173E-2</v>
      </c>
      <c r="Q2" t="s">
        <v>7</v>
      </c>
      <c r="R2" t="s">
        <v>6</v>
      </c>
      <c r="S2" t="s">
        <v>5</v>
      </c>
      <c r="T2" t="s">
        <v>4</v>
      </c>
    </row>
    <row r="3" spans="1:20" x14ac:dyDescent="0.25">
      <c r="A3" t="s">
        <v>3</v>
      </c>
      <c r="B3" s="1">
        <f>AVERAGE(R9:R14)</f>
        <v>1.1488933459857373</v>
      </c>
      <c r="C3" s="1">
        <f t="shared" ref="C3:D3" si="1">AVERAGE(S9:S14)</f>
        <v>0.1432393637590649</v>
      </c>
      <c r="D3" s="1">
        <f t="shared" si="1"/>
        <v>6.7062379792673793E-2</v>
      </c>
      <c r="Q3">
        <v>1</v>
      </c>
      <c r="R3" s="1">
        <v>1.7088888888888891</v>
      </c>
      <c r="S3" s="1">
        <v>0.11871598639455783</v>
      </c>
      <c r="T3" s="1">
        <v>9.415021531234273E-2</v>
      </c>
    </row>
    <row r="4" spans="1:20" x14ac:dyDescent="0.25">
      <c r="A4" t="s">
        <v>2</v>
      </c>
      <c r="B4" s="1">
        <f>AVERAGE(R15:R20)</f>
        <v>3.2531450031450029</v>
      </c>
      <c r="C4" s="1">
        <f t="shared" ref="C4:D4" si="2">AVERAGE(S15:S20)</f>
        <v>0.12076475015323228</v>
      </c>
      <c r="D4" s="1">
        <f t="shared" si="2"/>
        <v>6.1933714053035223E-2</v>
      </c>
      <c r="Q4">
        <v>1</v>
      </c>
      <c r="R4" s="1">
        <v>2.9133333333333331</v>
      </c>
      <c r="S4" s="1">
        <v>5.4977375565610859E-2</v>
      </c>
      <c r="T4" s="1">
        <v>7.6458867065186453E-2</v>
      </c>
    </row>
    <row r="5" spans="1:20" x14ac:dyDescent="0.25">
      <c r="A5" t="s">
        <v>1</v>
      </c>
      <c r="B5" s="1">
        <f>AVERAGE(R21:R26)</f>
        <v>5.6395061728395062</v>
      </c>
      <c r="C5" s="1">
        <f t="shared" ref="C5:D5" si="3">AVERAGE(S21:S26)</f>
        <v>0.12624645586867989</v>
      </c>
      <c r="D5" s="1">
        <f t="shared" si="3"/>
        <v>6.4732379059084022E-2</v>
      </c>
      <c r="Q5">
        <v>1</v>
      </c>
      <c r="R5" s="1">
        <v>1.9814814814814816</v>
      </c>
      <c r="S5" s="1">
        <v>0.13235294117647059</v>
      </c>
      <c r="T5" s="1">
        <v>7.5517751479289935E-2</v>
      </c>
    </row>
    <row r="6" spans="1:20" x14ac:dyDescent="0.25">
      <c r="A6" t="s">
        <v>0</v>
      </c>
      <c r="B6" s="1">
        <f>AVERAGE(R27:R32)</f>
        <v>1.9499999999999995</v>
      </c>
      <c r="C6" s="1">
        <f t="shared" ref="C6:D6" si="4">AVERAGE(S27:S32)</f>
        <v>0.33413675194891551</v>
      </c>
      <c r="D6" s="1">
        <f t="shared" si="4"/>
        <v>0.21654600711641134</v>
      </c>
      <c r="Q6">
        <v>1</v>
      </c>
      <c r="R6" s="1">
        <v>1.4399999999999997</v>
      </c>
      <c r="S6" s="1">
        <v>7.6395173453996976E-2</v>
      </c>
      <c r="T6" s="1">
        <v>6.1534936998854525E-2</v>
      </c>
    </row>
    <row r="7" spans="1:20" x14ac:dyDescent="0.25">
      <c r="Q7">
        <v>1</v>
      </c>
      <c r="R7" s="1">
        <v>1.4399999999999997</v>
      </c>
      <c r="S7" s="1">
        <v>0.17371794871794874</v>
      </c>
      <c r="T7" s="1">
        <v>4.7872275845322644E-2</v>
      </c>
    </row>
    <row r="8" spans="1:20" x14ac:dyDescent="0.25">
      <c r="Q8">
        <v>1</v>
      </c>
      <c r="R8" s="1">
        <v>2.2109195402298849</v>
      </c>
      <c r="S8" s="1">
        <v>6.6154502774221094E-2</v>
      </c>
      <c r="T8" s="1">
        <v>7.4703274703274702E-2</v>
      </c>
    </row>
    <row r="9" spans="1:20" x14ac:dyDescent="0.25">
      <c r="Q9">
        <v>2</v>
      </c>
      <c r="R9" s="1">
        <v>0.96521739130434769</v>
      </c>
      <c r="S9" s="1">
        <v>0.10982099661344946</v>
      </c>
      <c r="T9" s="1">
        <v>0.11385603244339303</v>
      </c>
    </row>
    <row r="10" spans="1:20" x14ac:dyDescent="0.25">
      <c r="Q10">
        <v>2</v>
      </c>
      <c r="R10" s="1">
        <v>0.63541666666666663</v>
      </c>
      <c r="S10" s="1">
        <v>0.2615784008307373</v>
      </c>
      <c r="T10" s="1">
        <v>2.2687793427230048E-2</v>
      </c>
    </row>
    <row r="11" spans="1:20" x14ac:dyDescent="0.25">
      <c r="Q11">
        <v>2</v>
      </c>
      <c r="R11" s="1">
        <v>0.48148148148148151</v>
      </c>
      <c r="S11" s="1">
        <v>0.24396482813749004</v>
      </c>
      <c r="T11" s="1">
        <v>2.1754588257903332E-2</v>
      </c>
    </row>
    <row r="12" spans="1:20" x14ac:dyDescent="0.25">
      <c r="Q12">
        <v>2</v>
      </c>
      <c r="R12" s="1">
        <v>1.5841269841269843</v>
      </c>
      <c r="S12" s="1">
        <v>2.0771998691527641E-2</v>
      </c>
      <c r="T12" s="1">
        <v>0.13436114469971785</v>
      </c>
    </row>
    <row r="13" spans="1:20" x14ac:dyDescent="0.25">
      <c r="Q13">
        <v>2</v>
      </c>
      <c r="R13" s="1">
        <v>2.3340740740740737</v>
      </c>
      <c r="S13" s="1">
        <v>0.12280976220275347</v>
      </c>
      <c r="T13" s="1">
        <v>6.514817536125396E-2</v>
      </c>
    </row>
    <row r="14" spans="1:20" x14ac:dyDescent="0.25">
      <c r="Q14">
        <v>2</v>
      </c>
      <c r="R14" s="1">
        <v>0.89304347826086949</v>
      </c>
      <c r="S14" s="1">
        <v>0.10049019607843138</v>
      </c>
      <c r="T14" s="1">
        <v>4.4566544566544561E-2</v>
      </c>
    </row>
    <row r="15" spans="1:20" x14ac:dyDescent="0.25">
      <c r="Q15">
        <v>3</v>
      </c>
      <c r="R15" s="1">
        <v>5.1285714285714299</v>
      </c>
      <c r="S15" s="1">
        <v>6.709717097170971E-2</v>
      </c>
      <c r="T15" s="1">
        <v>9.635639926515617E-2</v>
      </c>
    </row>
    <row r="16" spans="1:20" x14ac:dyDescent="0.25">
      <c r="Q16">
        <v>3</v>
      </c>
      <c r="R16" s="1">
        <v>5.9833333333333325</v>
      </c>
      <c r="S16" s="1">
        <v>8.8665743305632511E-2</v>
      </c>
      <c r="T16" s="1">
        <v>4.0725323241879538E-2</v>
      </c>
    </row>
    <row r="17" spans="17:20" x14ac:dyDescent="0.25">
      <c r="Q17">
        <v>3</v>
      </c>
      <c r="R17" s="1">
        <v>2.019047619047619</v>
      </c>
      <c r="S17" s="1">
        <v>0.15730858468677494</v>
      </c>
      <c r="T17" s="1">
        <v>5.8512508451656522E-2</v>
      </c>
    </row>
    <row r="18" spans="17:20" x14ac:dyDescent="0.25">
      <c r="Q18">
        <v>3</v>
      </c>
      <c r="R18" s="1">
        <v>2.124242424242424</v>
      </c>
      <c r="S18" s="1">
        <v>8.5908239700374533E-2</v>
      </c>
      <c r="T18" s="1">
        <v>4.4163067661300882E-2</v>
      </c>
    </row>
    <row r="19" spans="17:20" x14ac:dyDescent="0.25">
      <c r="Q19">
        <v>3</v>
      </c>
      <c r="R19" s="1">
        <v>2.3277777777777775</v>
      </c>
      <c r="S19" s="1">
        <v>0.21584313725490192</v>
      </c>
      <c r="T19" s="1">
        <v>5.4107648725212468E-2</v>
      </c>
    </row>
    <row r="20" spans="17:20" x14ac:dyDescent="0.25">
      <c r="Q20">
        <v>3</v>
      </c>
      <c r="R20" s="1">
        <v>1.9358974358974361</v>
      </c>
      <c r="S20" s="1">
        <v>0.10976562499999999</v>
      </c>
      <c r="T20" s="1">
        <v>7.7737336973005777E-2</v>
      </c>
    </row>
    <row r="21" spans="17:20" x14ac:dyDescent="0.25">
      <c r="Q21">
        <v>4</v>
      </c>
      <c r="R21" s="1">
        <v>3.3499999999999996</v>
      </c>
      <c r="S21" s="1">
        <v>0.11648604269293927</v>
      </c>
      <c r="T21" s="1">
        <v>7.1233377173754192E-2</v>
      </c>
    </row>
    <row r="22" spans="17:20" x14ac:dyDescent="0.25">
      <c r="Q22">
        <v>4</v>
      </c>
      <c r="R22" s="1">
        <v>5.9466666666666663</v>
      </c>
      <c r="S22" s="1">
        <v>0.1403567447045708</v>
      </c>
      <c r="T22" s="1">
        <v>5.3052346312936802E-2</v>
      </c>
    </row>
    <row r="23" spans="17:20" x14ac:dyDescent="0.25">
      <c r="Q23">
        <v>4</v>
      </c>
      <c r="R23" s="1">
        <v>2.2259259259259259</v>
      </c>
      <c r="S23" s="1">
        <v>0.1409289617486339</v>
      </c>
      <c r="T23" s="1">
        <v>8.724783108602488E-2</v>
      </c>
    </row>
    <row r="24" spans="17:20" x14ac:dyDescent="0.25">
      <c r="Q24">
        <v>4</v>
      </c>
      <c r="R24" s="1">
        <v>7.5600000000000014</v>
      </c>
      <c r="S24" s="1">
        <v>0.14773192859233247</v>
      </c>
      <c r="T24" s="1">
        <v>5.6370885189375552E-2</v>
      </c>
    </row>
    <row r="25" spans="17:20" x14ac:dyDescent="0.25">
      <c r="Q25">
        <v>4</v>
      </c>
      <c r="R25" s="1">
        <v>7.9266666666666667</v>
      </c>
      <c r="S25" s="1">
        <v>0.11599664991624792</v>
      </c>
      <c r="T25" s="1">
        <v>5.4539789368729358E-2</v>
      </c>
    </row>
    <row r="26" spans="17:20" x14ac:dyDescent="0.25">
      <c r="Q26">
        <v>4</v>
      </c>
      <c r="R26" s="1">
        <v>6.8277777777777784</v>
      </c>
      <c r="S26" s="1">
        <v>9.5978407557354928E-2</v>
      </c>
      <c r="T26" s="1">
        <v>6.5950045223683279E-2</v>
      </c>
    </row>
    <row r="27" spans="17:20" x14ac:dyDescent="0.25">
      <c r="Q27">
        <v>5</v>
      </c>
      <c r="R27" s="1">
        <v>5.2833333333333332</v>
      </c>
      <c r="S27" s="1">
        <v>7.8369905956112863E-3</v>
      </c>
      <c r="T27" s="1">
        <v>0.42521150592216583</v>
      </c>
    </row>
    <row r="28" spans="17:20" x14ac:dyDescent="0.25">
      <c r="Q28">
        <v>5</v>
      </c>
      <c r="R28" s="1">
        <v>2.9499999999999997</v>
      </c>
      <c r="S28" s="1">
        <v>0.16201117318435751</v>
      </c>
      <c r="T28" s="1">
        <v>5.4782332380044485E-2</v>
      </c>
    </row>
    <row r="29" spans="17:20" x14ac:dyDescent="0.25">
      <c r="Q29">
        <v>5</v>
      </c>
      <c r="R29" s="1">
        <v>2.1333333333333333</v>
      </c>
      <c r="S29" s="1">
        <v>0.21307692307692305</v>
      </c>
      <c r="T29" s="1">
        <v>0.14210891432535555</v>
      </c>
    </row>
    <row r="30" spans="17:20" x14ac:dyDescent="0.25">
      <c r="Q30">
        <v>5</v>
      </c>
      <c r="R30" s="1">
        <v>0.63333333333333319</v>
      </c>
      <c r="S30" s="1">
        <v>0.56111111111111112</v>
      </c>
      <c r="T30" s="1">
        <v>0.26869158878504668</v>
      </c>
    </row>
    <row r="31" spans="17:20" x14ac:dyDescent="0.25">
      <c r="Q31">
        <v>5</v>
      </c>
      <c r="R31" s="1">
        <v>0.53333333333333333</v>
      </c>
      <c r="S31" s="1">
        <v>0.62745098039215674</v>
      </c>
      <c r="T31" s="1">
        <v>0.15014836795252223</v>
      </c>
    </row>
    <row r="32" spans="17:20" x14ac:dyDescent="0.25">
      <c r="Q32">
        <v>5</v>
      </c>
      <c r="R32" s="1">
        <v>0.16666666666666671</v>
      </c>
      <c r="S32" s="1">
        <v>0.43333333333333324</v>
      </c>
      <c r="T32" s="1">
        <v>0.25833333333333336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abSelected="1" topLeftCell="A28" zoomScale="205" zoomScaleNormal="205" workbookViewId="0">
      <selection activeCell="L38" sqref="L38"/>
    </sheetView>
  </sheetViews>
  <sheetFormatPr defaultRowHeight="15" x14ac:dyDescent="0.25"/>
  <cols>
    <col min="17" max="17" width="12.5703125" bestFit="1" customWidth="1"/>
    <col min="18" max="18" width="8.42578125" bestFit="1" customWidth="1"/>
  </cols>
  <sheetData>
    <row r="1" spans="1:35" x14ac:dyDescent="0.25">
      <c r="A1" s="2" t="s">
        <v>11</v>
      </c>
      <c r="B1" s="2"/>
      <c r="C1" s="2"/>
      <c r="D1" s="2"/>
      <c r="E1" s="2"/>
      <c r="F1" s="3"/>
      <c r="G1" s="2" t="s">
        <v>12</v>
      </c>
      <c r="H1" s="2"/>
      <c r="I1" s="2"/>
      <c r="K1" s="2" t="s">
        <v>13</v>
      </c>
      <c r="L1" s="2"/>
      <c r="M1" s="2"/>
      <c r="R1" t="s">
        <v>6</v>
      </c>
      <c r="S1" t="s">
        <v>5</v>
      </c>
      <c r="T1" t="s">
        <v>4</v>
      </c>
    </row>
    <row r="2" spans="1:35" x14ac:dyDescent="0.25">
      <c r="A2" s="4" t="s">
        <v>7</v>
      </c>
      <c r="B2" s="3" t="s">
        <v>14</v>
      </c>
      <c r="C2" s="3" t="s">
        <v>6</v>
      </c>
      <c r="D2" s="3" t="s">
        <v>5</v>
      </c>
      <c r="E2" s="3" t="s">
        <v>4</v>
      </c>
      <c r="F2" s="3"/>
      <c r="G2" t="s">
        <v>6</v>
      </c>
      <c r="H2" t="s">
        <v>5</v>
      </c>
      <c r="I2" t="s">
        <v>4</v>
      </c>
      <c r="K2" t="s">
        <v>6</v>
      </c>
      <c r="L2" t="s">
        <v>5</v>
      </c>
      <c r="M2" t="s">
        <v>4</v>
      </c>
      <c r="Q2" s="5" t="s">
        <v>8</v>
      </c>
      <c r="R2" s="1">
        <f>AVERAGE(K3:K8)</f>
        <v>0.25228122157215099</v>
      </c>
      <c r="S2" s="1">
        <f t="shared" ref="S2:T2" si="0">AVERAGE(L3:L8)</f>
        <v>0.29006935042372833</v>
      </c>
      <c r="T2" s="1">
        <f t="shared" si="0"/>
        <v>0.37502618765132117</v>
      </c>
      <c r="W2">
        <v>0.25228122157215099</v>
      </c>
      <c r="X2">
        <v>0.29006935042372833</v>
      </c>
      <c r="Y2">
        <v>0.37502618765132117</v>
      </c>
    </row>
    <row r="3" spans="1:35" x14ac:dyDescent="0.25">
      <c r="A3" s="6">
        <v>1</v>
      </c>
      <c r="B3">
        <v>1.4999999999999999E-2</v>
      </c>
      <c r="C3">
        <v>0.78400000000000003</v>
      </c>
      <c r="D3">
        <v>3.5762</v>
      </c>
      <c r="E3">
        <v>13.677200000000001</v>
      </c>
      <c r="G3" s="7">
        <v>0.183</v>
      </c>
      <c r="H3" s="8">
        <v>2.7922000000000002</v>
      </c>
      <c r="I3" s="9">
        <v>10.101000000000001</v>
      </c>
      <c r="J3" s="6">
        <v>1</v>
      </c>
      <c r="K3" s="1">
        <v>0.23341836734693877</v>
      </c>
      <c r="L3" s="1">
        <v>0.28908951607893485</v>
      </c>
      <c r="M3" s="1">
        <v>0.39207390443659507</v>
      </c>
      <c r="Q3" s="5" t="s">
        <v>3</v>
      </c>
      <c r="R3" s="1">
        <f>AVERAGE(K9:K14)</f>
        <v>0.1868628656793776</v>
      </c>
      <c r="S3" s="1">
        <f t="shared" ref="S3:T3" si="1">AVERAGE(L9:L14)</f>
        <v>0.41610216094084324</v>
      </c>
      <c r="T3" s="1">
        <f t="shared" si="1"/>
        <v>0.30899245883763321</v>
      </c>
      <c r="W3">
        <v>0.1868628656793776</v>
      </c>
      <c r="X3">
        <v>0.35919201659432626</v>
      </c>
      <c r="Y3">
        <v>0.30899245883763321</v>
      </c>
      <c r="AE3">
        <v>4.6166669999999996</v>
      </c>
      <c r="AF3">
        <v>73.684439999999995</v>
      </c>
      <c r="AG3">
        <v>53.171109999999999</v>
      </c>
      <c r="AH3">
        <v>282.22890000000001</v>
      </c>
      <c r="AI3">
        <v>249.0822</v>
      </c>
    </row>
    <row r="4" spans="1:35" x14ac:dyDescent="0.25">
      <c r="A4" s="6">
        <v>1</v>
      </c>
      <c r="B4">
        <v>0.01</v>
      </c>
      <c r="C4">
        <v>0.8839999999999999</v>
      </c>
      <c r="D4">
        <v>2.3419999999999996</v>
      </c>
      <c r="E4">
        <v>7.7139999999999995</v>
      </c>
      <c r="G4" s="7">
        <v>0.223</v>
      </c>
      <c r="H4" s="8">
        <v>1.458</v>
      </c>
      <c r="I4" s="9">
        <v>5.3719999999999999</v>
      </c>
      <c r="J4" s="6">
        <v>1</v>
      </c>
      <c r="K4" s="1">
        <v>0.25226244343891407</v>
      </c>
      <c r="L4" s="1">
        <v>0.30406673618352448</v>
      </c>
      <c r="M4" s="1">
        <v>0.40128482856502573</v>
      </c>
      <c r="Q4" s="5" t="s">
        <v>2</v>
      </c>
      <c r="R4" s="1">
        <f>AVERAGE(K15:K20)</f>
        <v>0.35000707633864964</v>
      </c>
      <c r="S4" s="1">
        <f t="shared" ref="S4:T4" si="2">AVERAGE(L15:L20)</f>
        <v>0.33772778400622833</v>
      </c>
      <c r="T4" s="1">
        <f t="shared" si="2"/>
        <v>0.26301945261401988</v>
      </c>
      <c r="W4">
        <v>0.35000707633864964</v>
      </c>
      <c r="X4">
        <v>0.33772778400622833</v>
      </c>
      <c r="Y4">
        <v>0.26301945261401988</v>
      </c>
    </row>
    <row r="5" spans="1:35" x14ac:dyDescent="0.25">
      <c r="A5" s="6">
        <v>1</v>
      </c>
      <c r="B5">
        <v>1.7999999999999999E-2</v>
      </c>
      <c r="C5">
        <v>1.0880000000000001</v>
      </c>
      <c r="D5">
        <v>5.4080000000000004</v>
      </c>
      <c r="E5">
        <v>17.66</v>
      </c>
      <c r="G5" s="7">
        <v>0.27700000000000002</v>
      </c>
      <c r="H5" s="8">
        <v>4.32</v>
      </c>
      <c r="I5" s="9">
        <v>12.252000000000001</v>
      </c>
      <c r="J5" s="6">
        <v>1</v>
      </c>
      <c r="K5" s="1">
        <v>0.2545955882352941</v>
      </c>
      <c r="L5" s="1">
        <v>0.32064128256513025</v>
      </c>
      <c r="M5" s="1">
        <v>0.41639477977161504</v>
      </c>
      <c r="Q5" s="5" t="s">
        <v>1</v>
      </c>
      <c r="R5" s="1">
        <f>AVERAGE(K21:K26)</f>
        <v>0.28467946922732945</v>
      </c>
      <c r="S5" s="1">
        <f t="shared" ref="S5:T5" si="3">AVERAGE(L21:L26)</f>
        <v>0.3695614300097248</v>
      </c>
      <c r="T5" s="1">
        <f t="shared" si="3"/>
        <v>0.44026570103917573</v>
      </c>
      <c r="W5">
        <v>0.28467946922732951</v>
      </c>
      <c r="X5">
        <v>0.36956143000972475</v>
      </c>
      <c r="Y5">
        <v>0.44026570103917573</v>
      </c>
    </row>
    <row r="6" spans="1:35" x14ac:dyDescent="0.25">
      <c r="A6" s="6">
        <v>1</v>
      </c>
      <c r="B6">
        <v>0.02</v>
      </c>
      <c r="C6">
        <v>0.8839999999999999</v>
      </c>
      <c r="D6">
        <v>2.9099999999999997</v>
      </c>
      <c r="E6">
        <v>8.282</v>
      </c>
      <c r="G6" s="7">
        <v>0.223</v>
      </c>
      <c r="H6" s="8">
        <v>2.0259999999999998</v>
      </c>
      <c r="I6" s="9">
        <v>5.3719999999999999</v>
      </c>
      <c r="J6" s="6">
        <v>1</v>
      </c>
      <c r="K6" s="1">
        <v>0.25226244343891407</v>
      </c>
      <c r="L6" s="1">
        <v>0.22586399108138239</v>
      </c>
      <c r="M6" s="1">
        <v>0.40128482856502573</v>
      </c>
      <c r="Q6" s="5" t="s">
        <v>0</v>
      </c>
      <c r="R6" s="1">
        <f>AVERAGE(K27:K32)</f>
        <v>0.33433011071174407</v>
      </c>
      <c r="S6" s="1">
        <f t="shared" ref="S6:T6" si="4">AVERAGE(L27:L32)</f>
        <v>0.3703713934172807</v>
      </c>
      <c r="T6" s="1">
        <f t="shared" si="4"/>
        <v>0.38160059823328157</v>
      </c>
      <c r="W6">
        <v>0.33433011071174407</v>
      </c>
      <c r="X6">
        <v>0.3703713934172807</v>
      </c>
      <c r="Y6">
        <v>0.38160059823328157</v>
      </c>
    </row>
    <row r="7" spans="1:35" x14ac:dyDescent="0.25">
      <c r="A7" s="6">
        <v>1</v>
      </c>
      <c r="B7">
        <v>0.02</v>
      </c>
      <c r="C7">
        <v>0.8839999999999999</v>
      </c>
      <c r="D7">
        <v>5.4909999999999997</v>
      </c>
      <c r="E7">
        <v>13.376999999999999</v>
      </c>
      <c r="G7" s="7">
        <v>0.223</v>
      </c>
      <c r="H7" s="8">
        <v>4.6070000000000002</v>
      </c>
      <c r="I7" s="9">
        <v>7.8860000000000001</v>
      </c>
      <c r="J7" s="6">
        <v>1</v>
      </c>
      <c r="K7" s="1">
        <v>0.25226244343891407</v>
      </c>
      <c r="L7" s="1">
        <v>0.28545758721110354</v>
      </c>
      <c r="M7" s="1">
        <v>0.38656862745098042</v>
      </c>
    </row>
    <row r="8" spans="1:35" x14ac:dyDescent="0.25">
      <c r="A8" s="6">
        <v>1</v>
      </c>
      <c r="B8">
        <v>1.1599999999999999E-2</v>
      </c>
      <c r="C8">
        <v>0.78099999999999992</v>
      </c>
      <c r="D8">
        <v>2.331</v>
      </c>
      <c r="E8">
        <v>7.5549999999999997</v>
      </c>
      <c r="G8" s="7">
        <v>0.21</v>
      </c>
      <c r="H8" s="8">
        <v>1.55</v>
      </c>
      <c r="I8" s="9">
        <v>5.2240000000000002</v>
      </c>
      <c r="J8" s="6">
        <v>1</v>
      </c>
      <c r="K8" s="1">
        <v>0.26888604353393086</v>
      </c>
      <c r="L8" s="1">
        <v>0.31529698942229456</v>
      </c>
      <c r="M8" s="1">
        <v>0.25255015711868506</v>
      </c>
    </row>
    <row r="9" spans="1:35" x14ac:dyDescent="0.25">
      <c r="A9" s="6">
        <v>2</v>
      </c>
      <c r="B9">
        <v>2.3E-2</v>
      </c>
      <c r="C9">
        <v>0.68899999999999995</v>
      </c>
      <c r="D9">
        <v>2.9590000000000001</v>
      </c>
      <c r="E9">
        <v>13.065999999999999</v>
      </c>
      <c r="G9" s="7">
        <v>0.122</v>
      </c>
      <c r="H9" s="8">
        <v>2.27</v>
      </c>
      <c r="I9" s="9">
        <v>10.106999999999999</v>
      </c>
      <c r="J9" s="6">
        <v>2</v>
      </c>
      <c r="K9" s="1">
        <v>0.17706821480406384</v>
      </c>
      <c r="L9" s="1">
        <v>0.45309381237524954</v>
      </c>
      <c r="M9" s="1">
        <v>0.50059435364041605</v>
      </c>
    </row>
    <row r="10" spans="1:35" x14ac:dyDescent="0.25">
      <c r="A10" s="6">
        <v>2</v>
      </c>
      <c r="B10">
        <v>1.6E-2</v>
      </c>
      <c r="C10">
        <v>0.32100000000000001</v>
      </c>
      <c r="D10">
        <v>2.8400000000000003</v>
      </c>
      <c r="E10">
        <v>4.7730000000000006</v>
      </c>
      <c r="G10" s="7">
        <v>8.7999999999999995E-2</v>
      </c>
      <c r="H10" s="8">
        <v>2.5190000000000001</v>
      </c>
      <c r="I10" s="9">
        <v>1.9330000000000001</v>
      </c>
      <c r="J10" s="6">
        <v>2</v>
      </c>
      <c r="K10" s="1">
        <v>0.27414330218068533</v>
      </c>
      <c r="L10" s="1">
        <v>0.31416812172611625</v>
      </c>
      <c r="M10" s="1">
        <v>0.16096261137480222</v>
      </c>
    </row>
    <row r="11" spans="1:35" x14ac:dyDescent="0.25">
      <c r="A11" s="6">
        <v>2</v>
      </c>
      <c r="B11">
        <v>2.7E-2</v>
      </c>
      <c r="C11">
        <v>0.41700000000000004</v>
      </c>
      <c r="D11">
        <v>3.4690000000000003</v>
      </c>
      <c r="E11">
        <v>5.7330000000000005</v>
      </c>
      <c r="G11" s="7">
        <v>9.7000000000000003E-2</v>
      </c>
      <c r="H11" s="8">
        <v>3.052</v>
      </c>
      <c r="I11" s="9">
        <v>2.2639999999999998</v>
      </c>
      <c r="J11" s="6">
        <v>2</v>
      </c>
      <c r="K11" s="1">
        <v>0.23261390887290168</v>
      </c>
      <c r="L11" s="1">
        <v>0.44347573379831445</v>
      </c>
      <c r="M11" s="1">
        <v>0.25512733829163847</v>
      </c>
    </row>
    <row r="12" spans="1:35" x14ac:dyDescent="0.25">
      <c r="A12" s="6">
        <v>2</v>
      </c>
      <c r="B12">
        <v>2.1000000000000001E-2</v>
      </c>
      <c r="C12">
        <v>1.0190000000000001</v>
      </c>
      <c r="D12">
        <v>1.6540000000000001</v>
      </c>
      <c r="E12">
        <v>8.3209999999999997</v>
      </c>
      <c r="G12" s="7">
        <v>7.9000000000000001E-2</v>
      </c>
      <c r="H12" s="8">
        <v>0.63500000000000001</v>
      </c>
      <c r="I12" s="9">
        <v>6.6669999999999998</v>
      </c>
      <c r="J12" s="6">
        <v>2</v>
      </c>
      <c r="K12" s="1">
        <v>7.7526987242394499E-2</v>
      </c>
      <c r="L12" s="1">
        <v>0.67288049029622066</v>
      </c>
      <c r="M12" s="1">
        <v>0.36511500547645132</v>
      </c>
    </row>
    <row r="13" spans="1:35" x14ac:dyDescent="0.25">
      <c r="A13" s="6">
        <v>2</v>
      </c>
      <c r="B13">
        <v>9.0000000000000011E-3</v>
      </c>
      <c r="C13">
        <v>0.63919999999999999</v>
      </c>
      <c r="D13">
        <v>2.9942000000000002</v>
      </c>
      <c r="E13">
        <v>8.8461999999999996</v>
      </c>
      <c r="G13" s="7">
        <v>0.115</v>
      </c>
      <c r="H13" s="8">
        <v>2.355</v>
      </c>
      <c r="I13" s="9">
        <v>5.8520000000000003</v>
      </c>
      <c r="J13" s="6">
        <v>2</v>
      </c>
      <c r="K13" s="1">
        <v>0.17991239048811014</v>
      </c>
      <c r="L13" s="1">
        <v>0.32308958704897794</v>
      </c>
      <c r="M13" s="1">
        <v>0.32731137088204043</v>
      </c>
    </row>
    <row r="14" spans="1:35" x14ac:dyDescent="0.25">
      <c r="A14" s="6">
        <v>2</v>
      </c>
      <c r="B14">
        <v>2.3E-2</v>
      </c>
      <c r="C14">
        <v>0.63919999999999999</v>
      </c>
      <c r="D14">
        <v>2.5662000000000003</v>
      </c>
      <c r="E14">
        <v>5.9972000000000003</v>
      </c>
      <c r="G14" s="7">
        <v>0.115</v>
      </c>
      <c r="H14" s="8">
        <v>1.927</v>
      </c>
      <c r="I14" s="9">
        <v>3.431</v>
      </c>
      <c r="J14" s="6">
        <v>2</v>
      </c>
      <c r="K14" s="1">
        <v>0.17991239048811014</v>
      </c>
      <c r="L14" s="1">
        <v>0.28990522040018052</v>
      </c>
      <c r="M14" s="1">
        <v>0.24484407336045103</v>
      </c>
    </row>
    <row r="15" spans="1:35" x14ac:dyDescent="0.25">
      <c r="A15" s="6">
        <v>3</v>
      </c>
      <c r="B15">
        <v>7.0000000000000001E-3</v>
      </c>
      <c r="C15">
        <v>1.0840000000000001</v>
      </c>
      <c r="D15">
        <v>3.266</v>
      </c>
      <c r="E15">
        <v>12.707000000000001</v>
      </c>
      <c r="G15" s="7">
        <v>0.32400000000000001</v>
      </c>
      <c r="H15" s="8">
        <v>2.1819999999999999</v>
      </c>
      <c r="I15" s="9">
        <v>9.4410000000000007</v>
      </c>
      <c r="J15" s="6">
        <v>3</v>
      </c>
      <c r="K15" s="1">
        <v>0.2988929889298893</v>
      </c>
      <c r="L15" s="1">
        <v>0.30022014309301043</v>
      </c>
      <c r="M15" s="1">
        <v>0.29162290727126705</v>
      </c>
      <c r="Y15" s="5"/>
    </row>
    <row r="16" spans="1:35" x14ac:dyDescent="0.25">
      <c r="A16" s="6">
        <v>3</v>
      </c>
      <c r="B16">
        <v>8.0000000000000002E-3</v>
      </c>
      <c r="C16">
        <v>1.444</v>
      </c>
      <c r="D16">
        <v>5.2850000000000001</v>
      </c>
      <c r="E16">
        <v>11.742000000000001</v>
      </c>
      <c r="G16" s="7">
        <v>0.54100000000000004</v>
      </c>
      <c r="H16" s="8">
        <v>3.8410000000000002</v>
      </c>
      <c r="I16" s="9">
        <v>6.4569999999999999</v>
      </c>
      <c r="J16" s="6">
        <v>3</v>
      </c>
      <c r="K16" s="1">
        <v>0.3746537396121884</v>
      </c>
      <c r="L16" s="1">
        <v>0.31667903372083439</v>
      </c>
      <c r="M16" s="1">
        <v>0.366500170280395</v>
      </c>
      <c r="Y16" s="5"/>
    </row>
    <row r="17" spans="1:25" x14ac:dyDescent="0.25">
      <c r="A17" s="6">
        <v>3</v>
      </c>
      <c r="B17">
        <v>7.0000000000000001E-3</v>
      </c>
      <c r="C17">
        <v>0.43099999999999999</v>
      </c>
      <c r="D17">
        <v>2.4649999999999999</v>
      </c>
      <c r="E17">
        <v>6.7919999999999998</v>
      </c>
      <c r="G17" s="7">
        <v>0.19900000000000001</v>
      </c>
      <c r="H17" s="8">
        <v>2.0339999999999998</v>
      </c>
      <c r="I17" s="9">
        <v>4.327</v>
      </c>
      <c r="J17" s="6">
        <v>3</v>
      </c>
      <c r="K17" s="1">
        <v>0.46171693735498842</v>
      </c>
      <c r="L17" s="1">
        <v>0.24978509148962294</v>
      </c>
      <c r="M17" s="1">
        <v>0.15867835270820346</v>
      </c>
      <c r="Y17" s="5"/>
    </row>
    <row r="18" spans="1:25" x14ac:dyDescent="0.25">
      <c r="A18" s="6">
        <v>3</v>
      </c>
      <c r="B18">
        <v>2.1999999999999999E-2</v>
      </c>
      <c r="C18">
        <v>1.4239999999999999</v>
      </c>
      <c r="D18">
        <v>5.0939999999999994</v>
      </c>
      <c r="E18">
        <v>11.843</v>
      </c>
      <c r="G18" s="7">
        <v>0.51900000000000002</v>
      </c>
      <c r="H18" s="8">
        <v>3.67</v>
      </c>
      <c r="I18" s="9">
        <v>6.7489999999999997</v>
      </c>
      <c r="J18" s="6">
        <v>3</v>
      </c>
      <c r="K18" s="1">
        <v>0.3644662921348315</v>
      </c>
      <c r="L18" s="1">
        <v>0.70917874396135272</v>
      </c>
      <c r="M18" s="1">
        <v>0.24002418379685611</v>
      </c>
      <c r="Y18" s="5"/>
    </row>
    <row r="19" spans="1:25" x14ac:dyDescent="0.25">
      <c r="A19" s="6">
        <v>3</v>
      </c>
      <c r="B19">
        <v>6.0000000000000001E-3</v>
      </c>
      <c r="C19">
        <v>0.42499999999999999</v>
      </c>
      <c r="D19">
        <v>3.1769999999999996</v>
      </c>
      <c r="E19">
        <v>8.3339999999999996</v>
      </c>
      <c r="G19" s="7">
        <v>0.11899999999999999</v>
      </c>
      <c r="H19" s="8">
        <v>2.7519999999999998</v>
      </c>
      <c r="I19" s="9">
        <v>5.157</v>
      </c>
      <c r="J19" s="6">
        <v>3</v>
      </c>
      <c r="K19" s="1">
        <v>0.27999999999999997</v>
      </c>
      <c r="L19" s="1">
        <v>0.18151836950069256</v>
      </c>
      <c r="M19" s="1">
        <v>0.24943168077388153</v>
      </c>
      <c r="Y19" s="5"/>
    </row>
    <row r="20" spans="1:25" x14ac:dyDescent="0.25">
      <c r="A20" s="6">
        <v>3</v>
      </c>
      <c r="B20">
        <v>1.2999999999999999E-2</v>
      </c>
      <c r="C20">
        <v>0.76800000000000002</v>
      </c>
      <c r="D20">
        <v>3.2969999999999997</v>
      </c>
      <c r="E20">
        <v>10.986000000000001</v>
      </c>
      <c r="G20" s="7">
        <v>0.246</v>
      </c>
      <c r="H20" s="8">
        <v>2.5289999999999999</v>
      </c>
      <c r="I20" s="9">
        <v>7.6890000000000001</v>
      </c>
      <c r="J20" s="6">
        <v>3</v>
      </c>
      <c r="K20" s="1">
        <v>0.3203125</v>
      </c>
      <c r="L20" s="1">
        <v>0.26898532227185701</v>
      </c>
      <c r="M20" s="1">
        <v>0.27185942085351628</v>
      </c>
    </row>
    <row r="21" spans="1:25" x14ac:dyDescent="0.25">
      <c r="A21" s="6">
        <v>4</v>
      </c>
      <c r="B21">
        <v>0.01</v>
      </c>
      <c r="C21">
        <v>1.0149999999999999</v>
      </c>
      <c r="D21">
        <v>4.5620000000000003</v>
      </c>
      <c r="E21">
        <v>14.311</v>
      </c>
      <c r="G21" s="7">
        <v>0.29399999999999998</v>
      </c>
      <c r="H21" s="8">
        <v>3.5470000000000002</v>
      </c>
      <c r="I21" s="9">
        <v>9.7490000000000006</v>
      </c>
      <c r="J21" s="6">
        <v>4</v>
      </c>
      <c r="K21" s="1">
        <v>0.28965517241379313</v>
      </c>
      <c r="L21" s="1">
        <v>0.40320563828577921</v>
      </c>
      <c r="M21" s="1">
        <v>0.47805619575344482</v>
      </c>
    </row>
    <row r="22" spans="1:25" x14ac:dyDescent="0.25">
      <c r="A22" s="6">
        <v>4</v>
      </c>
      <c r="B22">
        <v>5.0000000000000001E-3</v>
      </c>
      <c r="C22">
        <v>0.89700000000000002</v>
      </c>
      <c r="D22">
        <v>4.6740000000000004</v>
      </c>
      <c r="E22">
        <v>12.113</v>
      </c>
      <c r="G22" s="7">
        <v>0.28299999999999997</v>
      </c>
      <c r="H22" s="8">
        <v>3.7770000000000001</v>
      </c>
      <c r="I22" s="9">
        <v>7.4390000000000001</v>
      </c>
      <c r="J22" s="6">
        <v>4</v>
      </c>
      <c r="K22" s="1">
        <v>0.31549609810479373</v>
      </c>
      <c r="L22" s="1">
        <v>0.36637889223009024</v>
      </c>
      <c r="M22" s="1">
        <v>0.50182137075013489</v>
      </c>
    </row>
    <row r="23" spans="1:25" x14ac:dyDescent="0.25">
      <c r="A23" s="6">
        <v>4</v>
      </c>
      <c r="B23">
        <v>9.0000000000000011E-3</v>
      </c>
      <c r="C23">
        <v>0.61</v>
      </c>
      <c r="D23">
        <v>3.1890000000000001</v>
      </c>
      <c r="E23">
        <v>11.536</v>
      </c>
      <c r="G23" s="7">
        <v>0.17699999999999999</v>
      </c>
      <c r="H23" s="8">
        <v>2.5790000000000002</v>
      </c>
      <c r="I23" s="9">
        <v>8.3469999999999995</v>
      </c>
      <c r="J23" s="6">
        <v>4</v>
      </c>
      <c r="K23" s="1">
        <v>0.29016393442622951</v>
      </c>
      <c r="L23" s="1">
        <v>0.31989580749193747</v>
      </c>
      <c r="M23" s="1">
        <v>0.45199545134564356</v>
      </c>
    </row>
    <row r="24" spans="1:25" x14ac:dyDescent="0.25">
      <c r="A24" s="6">
        <v>4</v>
      </c>
      <c r="B24">
        <v>5.0000000000000001E-3</v>
      </c>
      <c r="C24">
        <v>1.139</v>
      </c>
      <c r="D24">
        <v>6.1870000000000003</v>
      </c>
      <c r="E24">
        <v>16.649999999999999</v>
      </c>
      <c r="G24" s="7">
        <v>0.307</v>
      </c>
      <c r="H24" s="8">
        <v>5.048</v>
      </c>
      <c r="I24" s="9">
        <v>10.462999999999999</v>
      </c>
      <c r="J24" s="6">
        <v>4</v>
      </c>
      <c r="K24" s="1">
        <v>0.26953467954345917</v>
      </c>
      <c r="L24" s="1">
        <v>0.32847475273295162</v>
      </c>
      <c r="M24" s="1">
        <v>0.43811238589732854</v>
      </c>
    </row>
    <row r="25" spans="1:25" x14ac:dyDescent="0.25">
      <c r="A25" s="6">
        <v>4</v>
      </c>
      <c r="B25">
        <v>5.0000000000000001E-3</v>
      </c>
      <c r="C25">
        <v>1.194</v>
      </c>
      <c r="D25">
        <v>5.3490000000000002</v>
      </c>
      <c r="E25">
        <v>14.101000000000001</v>
      </c>
      <c r="G25" s="7">
        <v>0.317</v>
      </c>
      <c r="H25" s="8">
        <v>4.1550000000000002</v>
      </c>
      <c r="I25" s="9">
        <v>8.7520000000000007</v>
      </c>
      <c r="J25" s="6">
        <v>4</v>
      </c>
      <c r="K25" s="1">
        <v>0.26549413735343386</v>
      </c>
      <c r="L25" s="1">
        <v>0.39380153539948815</v>
      </c>
      <c r="M25" s="1">
        <v>0.39350748617418285</v>
      </c>
    </row>
    <row r="26" spans="1:25" x14ac:dyDescent="0.25">
      <c r="A26" s="6">
        <v>4</v>
      </c>
      <c r="B26">
        <v>6.0000000000000001E-3</v>
      </c>
      <c r="C26">
        <v>1.2350000000000001</v>
      </c>
      <c r="D26">
        <v>4.7910000000000004</v>
      </c>
      <c r="E26">
        <v>14.27</v>
      </c>
      <c r="G26" s="7">
        <v>0.34300000000000003</v>
      </c>
      <c r="H26" s="8">
        <v>3.556</v>
      </c>
      <c r="I26" s="9">
        <v>9.4789999999999992</v>
      </c>
      <c r="J26" s="6">
        <v>4</v>
      </c>
      <c r="K26" s="1">
        <v>0.27773279352226726</v>
      </c>
      <c r="L26" s="1">
        <v>0.40561195391810201</v>
      </c>
      <c r="M26" s="1">
        <v>0.37810131631431987</v>
      </c>
    </row>
    <row r="27" spans="1:25" x14ac:dyDescent="0.25">
      <c r="A27" s="6">
        <v>5</v>
      </c>
      <c r="B27">
        <v>2E-3</v>
      </c>
      <c r="C27">
        <v>0.31900000000000001</v>
      </c>
      <c r="D27">
        <v>0.39400000000000002</v>
      </c>
      <c r="E27">
        <v>5.42</v>
      </c>
      <c r="G27" s="7">
        <v>7.8E-2</v>
      </c>
      <c r="H27" s="8">
        <v>7.4999999999999997E-2</v>
      </c>
      <c r="I27" s="9">
        <v>5.0259999999999998</v>
      </c>
      <c r="J27" s="6">
        <v>5</v>
      </c>
      <c r="K27" s="1">
        <v>0.24451410658307213</v>
      </c>
      <c r="L27" s="1">
        <v>0.4213483146067416</v>
      </c>
      <c r="M27" s="1">
        <v>0.45149119655048509</v>
      </c>
    </row>
    <row r="28" spans="1:25" x14ac:dyDescent="0.25">
      <c r="A28" s="6">
        <v>5</v>
      </c>
      <c r="B28">
        <v>2E-3</v>
      </c>
      <c r="C28">
        <v>0.17899999999999999</v>
      </c>
      <c r="D28">
        <v>1.0489999999999999</v>
      </c>
      <c r="E28">
        <v>2.7729999999999997</v>
      </c>
      <c r="G28" s="7">
        <v>5.6000000000000001E-2</v>
      </c>
      <c r="H28" s="8">
        <v>0.87</v>
      </c>
      <c r="I28" s="9">
        <v>1.724</v>
      </c>
      <c r="J28" s="6">
        <v>5</v>
      </c>
      <c r="K28" s="1">
        <v>0.31284916201117319</v>
      </c>
      <c r="L28" s="1">
        <v>0.37275064267352181</v>
      </c>
      <c r="M28" s="1">
        <v>0.28652152235333223</v>
      </c>
    </row>
    <row r="29" spans="1:25" x14ac:dyDescent="0.25">
      <c r="A29" s="6">
        <v>5</v>
      </c>
      <c r="B29">
        <v>2E-3</v>
      </c>
      <c r="C29">
        <v>0.13</v>
      </c>
      <c r="D29">
        <v>0.96099999999999997</v>
      </c>
      <c r="E29">
        <v>5.0580000000000007</v>
      </c>
      <c r="G29" s="7">
        <v>4.5999999999999999E-2</v>
      </c>
      <c r="H29" s="8">
        <v>0.83099999999999996</v>
      </c>
      <c r="I29" s="9">
        <v>4.0970000000000004</v>
      </c>
      <c r="J29" s="6">
        <v>5</v>
      </c>
      <c r="K29" s="1">
        <v>0.35384615384615381</v>
      </c>
      <c r="L29" s="1">
        <v>0.22201442693026982</v>
      </c>
      <c r="M29" s="1">
        <v>0.34755683746182564</v>
      </c>
    </row>
    <row r="30" spans="1:25" x14ac:dyDescent="0.25">
      <c r="A30" s="6">
        <v>5</v>
      </c>
      <c r="B30">
        <v>3.0000000000000001E-3</v>
      </c>
      <c r="C30">
        <v>0.06</v>
      </c>
      <c r="D30">
        <v>1.07</v>
      </c>
      <c r="E30">
        <v>9.6950000000000003</v>
      </c>
      <c r="G30" s="7">
        <v>0.02</v>
      </c>
      <c r="H30" s="8">
        <v>1.01</v>
      </c>
      <c r="I30" s="9">
        <v>8.625</v>
      </c>
      <c r="J30" s="6">
        <v>5</v>
      </c>
      <c r="K30" s="1">
        <v>0.33333333333333337</v>
      </c>
      <c r="L30" s="1">
        <v>0.44124071647007435</v>
      </c>
      <c r="M30" s="1">
        <v>0.64757113897439755</v>
      </c>
    </row>
    <row r="31" spans="1:25" x14ac:dyDescent="0.25">
      <c r="A31" s="6">
        <v>5</v>
      </c>
      <c r="B31">
        <v>2E-3</v>
      </c>
      <c r="C31">
        <v>3.4000000000000002E-2</v>
      </c>
      <c r="D31">
        <v>0.67400000000000004</v>
      </c>
      <c r="E31">
        <v>3.71</v>
      </c>
      <c r="G31" s="7">
        <v>7.0000000000000001E-3</v>
      </c>
      <c r="H31" s="8">
        <v>0.64</v>
      </c>
      <c r="I31" s="9">
        <v>3.036</v>
      </c>
      <c r="J31" s="6">
        <v>5</v>
      </c>
      <c r="K31" s="1">
        <v>0.20588235294117646</v>
      </c>
      <c r="L31" s="1">
        <v>0.43389830508474575</v>
      </c>
      <c r="M31" s="1">
        <v>0.31148045552477688</v>
      </c>
    </row>
    <row r="32" spans="1:25" x14ac:dyDescent="0.25">
      <c r="A32" s="6">
        <v>5</v>
      </c>
      <c r="B32">
        <v>3.0000000000000001E-3</v>
      </c>
      <c r="C32">
        <v>1.8000000000000002E-2</v>
      </c>
      <c r="D32">
        <v>0.252</v>
      </c>
      <c r="E32">
        <v>2.2050000000000001</v>
      </c>
      <c r="G32" s="7">
        <v>0.01</v>
      </c>
      <c r="H32" s="8">
        <v>0.23400000000000001</v>
      </c>
      <c r="I32" s="9">
        <v>1.9530000000000001</v>
      </c>
      <c r="J32" s="6">
        <v>5</v>
      </c>
      <c r="K32" s="1">
        <v>0.55555555555555547</v>
      </c>
      <c r="L32" s="1">
        <v>0.33097595473833097</v>
      </c>
      <c r="M32" s="1">
        <v>0.24498243853487209</v>
      </c>
    </row>
  </sheetData>
  <mergeCells count="3">
    <mergeCell ref="A1:E1"/>
    <mergeCell ref="G1:I1"/>
    <mergeCell ref="K1:M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topLeftCell="D5" zoomScale="175" zoomScaleNormal="175" workbookViewId="0">
      <selection activeCell="M22" sqref="M22"/>
    </sheetView>
  </sheetViews>
  <sheetFormatPr defaultRowHeight="15" x14ac:dyDescent="0.25"/>
  <cols>
    <col min="1" max="1" width="12.5703125" bestFit="1" customWidth="1"/>
    <col min="7" max="7" width="12.5703125" bestFit="1" customWidth="1"/>
  </cols>
  <sheetData>
    <row r="1" spans="1:25" x14ac:dyDescent="0.25">
      <c r="A1" t="s">
        <v>15</v>
      </c>
      <c r="B1" t="s">
        <v>16</v>
      </c>
      <c r="H1" t="s">
        <v>6</v>
      </c>
      <c r="I1" t="s">
        <v>5</v>
      </c>
      <c r="J1" t="s">
        <v>4</v>
      </c>
    </row>
    <row r="2" spans="1:25" x14ac:dyDescent="0.25">
      <c r="A2" t="s">
        <v>8</v>
      </c>
      <c r="B2">
        <v>15</v>
      </c>
      <c r="C2">
        <v>0.83</v>
      </c>
      <c r="G2" s="5" t="s">
        <v>8</v>
      </c>
      <c r="H2">
        <v>0.64165854925393784</v>
      </c>
      <c r="I2">
        <v>0.39572607679718091</v>
      </c>
      <c r="J2">
        <v>0.29874170464968791</v>
      </c>
      <c r="M2">
        <v>0.64165854925393784</v>
      </c>
      <c r="N2">
        <v>0.39572607679718091</v>
      </c>
      <c r="O2">
        <v>0.29874170464968791</v>
      </c>
    </row>
    <row r="3" spans="1:25" x14ac:dyDescent="0.25">
      <c r="B3">
        <v>30</v>
      </c>
      <c r="C3">
        <v>0.64</v>
      </c>
      <c r="G3" s="5" t="s">
        <v>3</v>
      </c>
      <c r="H3">
        <v>0.72538999666798443</v>
      </c>
      <c r="I3">
        <v>0.3934064075114298</v>
      </c>
      <c r="J3">
        <v>0.3214123062218302</v>
      </c>
      <c r="M3">
        <v>0.72538999666798443</v>
      </c>
      <c r="N3">
        <v>0.3934064075114298</v>
      </c>
      <c r="O3">
        <v>0.3214123062218302</v>
      </c>
      <c r="U3">
        <v>4.6166669999999996</v>
      </c>
      <c r="V3">
        <v>73.684439999999995</v>
      </c>
      <c r="W3">
        <v>53.171109999999999</v>
      </c>
      <c r="X3">
        <v>282.22890000000001</v>
      </c>
      <c r="Y3">
        <v>249.0822</v>
      </c>
    </row>
    <row r="4" spans="1:25" x14ac:dyDescent="0.25">
      <c r="B4">
        <v>45</v>
      </c>
      <c r="C4">
        <v>0.36</v>
      </c>
      <c r="G4" s="5" t="s">
        <v>2</v>
      </c>
      <c r="H4">
        <v>0.48536580518322975</v>
      </c>
      <c r="I4">
        <v>0.27314425794398128</v>
      </c>
      <c r="J4">
        <v>0.22658893394835722</v>
      </c>
      <c r="M4">
        <v>0.48536580518322975</v>
      </c>
      <c r="N4">
        <v>0.27314425794398128</v>
      </c>
      <c r="O4">
        <v>0.22658893394835722</v>
      </c>
    </row>
    <row r="5" spans="1:25" x14ac:dyDescent="0.25">
      <c r="B5">
        <v>60</v>
      </c>
      <c r="C5">
        <v>0.37</v>
      </c>
      <c r="G5" s="5" t="s">
        <v>1</v>
      </c>
      <c r="H5">
        <v>0.59730558186217708</v>
      </c>
      <c r="I5">
        <v>0.4070321424594896</v>
      </c>
      <c r="J5">
        <v>0.29759754833951035</v>
      </c>
      <c r="M5">
        <v>0.59730558186217708</v>
      </c>
      <c r="N5">
        <v>0.4070321424594896</v>
      </c>
      <c r="O5">
        <v>0.29759754833951035</v>
      </c>
    </row>
    <row r="6" spans="1:25" x14ac:dyDescent="0.25">
      <c r="B6">
        <v>75</v>
      </c>
      <c r="C6">
        <v>0.32</v>
      </c>
      <c r="G6" s="5" t="s">
        <v>0</v>
      </c>
      <c r="H6">
        <v>0.56623758469401952</v>
      </c>
      <c r="I6">
        <v>0.46232614901909291</v>
      </c>
      <c r="J6">
        <v>0.37324808440690077</v>
      </c>
      <c r="M6">
        <v>0.56623758469401952</v>
      </c>
      <c r="N6">
        <v>0.46232614901909291</v>
      </c>
      <c r="O6">
        <v>0.37324808440690077</v>
      </c>
    </row>
    <row r="7" spans="1:25" x14ac:dyDescent="0.25">
      <c r="B7">
        <v>90</v>
      </c>
      <c r="C7">
        <v>0.28999999999999998</v>
      </c>
    </row>
    <row r="8" spans="1:25" x14ac:dyDescent="0.25">
      <c r="A8" t="s">
        <v>3</v>
      </c>
      <c r="B8">
        <v>15</v>
      </c>
      <c r="C8">
        <v>0.87</v>
      </c>
    </row>
    <row r="9" spans="1:25" x14ac:dyDescent="0.25">
      <c r="B9">
        <v>30</v>
      </c>
      <c r="C9">
        <v>0.76</v>
      </c>
    </row>
    <row r="10" spans="1:25" x14ac:dyDescent="0.25">
      <c r="B10">
        <v>45</v>
      </c>
      <c r="C10">
        <v>0.4</v>
      </c>
    </row>
    <row r="11" spans="1:25" x14ac:dyDescent="0.25">
      <c r="B11">
        <v>60</v>
      </c>
      <c r="C11">
        <v>0.39</v>
      </c>
    </row>
    <row r="12" spans="1:25" x14ac:dyDescent="0.25">
      <c r="B12">
        <v>75</v>
      </c>
      <c r="C12">
        <v>0.33</v>
      </c>
    </row>
    <row r="13" spans="1:25" x14ac:dyDescent="0.25">
      <c r="B13">
        <v>90</v>
      </c>
      <c r="C13">
        <v>0.31</v>
      </c>
    </row>
    <row r="14" spans="1:25" x14ac:dyDescent="0.25">
      <c r="A14" t="s">
        <v>2</v>
      </c>
      <c r="B14">
        <v>15</v>
      </c>
      <c r="C14">
        <v>0.71</v>
      </c>
    </row>
    <row r="15" spans="1:25" x14ac:dyDescent="0.25">
      <c r="B15">
        <v>30</v>
      </c>
      <c r="C15">
        <v>0.49</v>
      </c>
    </row>
    <row r="16" spans="1:25" x14ac:dyDescent="0.25">
      <c r="B16">
        <v>45</v>
      </c>
      <c r="C16">
        <v>0.28000000000000003</v>
      </c>
    </row>
    <row r="17" spans="1:3" x14ac:dyDescent="0.25">
      <c r="B17">
        <v>60</v>
      </c>
      <c r="C17">
        <v>0.28000000000000003</v>
      </c>
    </row>
    <row r="18" spans="1:3" x14ac:dyDescent="0.25">
      <c r="B18">
        <v>75</v>
      </c>
      <c r="C18">
        <v>0.24</v>
      </c>
    </row>
    <row r="19" spans="1:3" x14ac:dyDescent="0.25">
      <c r="B19">
        <v>90</v>
      </c>
      <c r="C19">
        <v>0.23</v>
      </c>
    </row>
    <row r="20" spans="1:3" x14ac:dyDescent="0.25">
      <c r="A20" t="s">
        <v>1</v>
      </c>
      <c r="B20">
        <v>15</v>
      </c>
      <c r="C20">
        <v>0.8</v>
      </c>
    </row>
    <row r="21" spans="1:3" x14ac:dyDescent="0.25">
      <c r="B21">
        <v>30</v>
      </c>
      <c r="C21">
        <v>0.6</v>
      </c>
    </row>
    <row r="22" spans="1:3" x14ac:dyDescent="0.25">
      <c r="B22">
        <v>45</v>
      </c>
      <c r="C22">
        <v>0.41</v>
      </c>
    </row>
    <row r="23" spans="1:3" x14ac:dyDescent="0.25">
      <c r="B23">
        <v>60</v>
      </c>
      <c r="C23">
        <v>0.41</v>
      </c>
    </row>
    <row r="24" spans="1:3" x14ac:dyDescent="0.25">
      <c r="B24">
        <v>75</v>
      </c>
      <c r="C24">
        <v>0.32</v>
      </c>
    </row>
    <row r="25" spans="1:3" x14ac:dyDescent="0.25">
      <c r="B25">
        <v>90</v>
      </c>
      <c r="C25">
        <v>0.3</v>
      </c>
    </row>
    <row r="26" spans="1:3" x14ac:dyDescent="0.25">
      <c r="A26" t="s">
        <v>0</v>
      </c>
      <c r="B26">
        <v>15</v>
      </c>
      <c r="C26">
        <v>0.69</v>
      </c>
    </row>
    <row r="27" spans="1:3" x14ac:dyDescent="0.25">
      <c r="B27">
        <v>30</v>
      </c>
      <c r="C27">
        <v>0.6</v>
      </c>
    </row>
    <row r="28" spans="1:3" x14ac:dyDescent="0.25">
      <c r="B28">
        <v>45</v>
      </c>
      <c r="C28">
        <v>0.23</v>
      </c>
    </row>
    <row r="29" spans="1:3" x14ac:dyDescent="0.25">
      <c r="B29">
        <v>60</v>
      </c>
      <c r="C29">
        <v>0.43</v>
      </c>
    </row>
    <row r="30" spans="1:3" x14ac:dyDescent="0.25">
      <c r="B30">
        <v>75</v>
      </c>
      <c r="C30">
        <v>0.34</v>
      </c>
    </row>
    <row r="31" spans="1:3" x14ac:dyDescent="0.25">
      <c r="B31">
        <v>90</v>
      </c>
      <c r="C31">
        <v>0.36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opLeftCell="J7" zoomScale="175" zoomScaleNormal="175" workbookViewId="0">
      <selection activeCell="W16" sqref="W16"/>
    </sheetView>
  </sheetViews>
  <sheetFormatPr defaultRowHeight="15" x14ac:dyDescent="0.25"/>
  <cols>
    <col min="2" max="2" width="13.7109375" bestFit="1" customWidth="1"/>
    <col min="19" max="19" width="8.28515625" bestFit="1" customWidth="1"/>
  </cols>
  <sheetData>
    <row r="1" spans="1:20" x14ac:dyDescent="0.25">
      <c r="A1" s="2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x14ac:dyDescent="0.25">
      <c r="B2" s="2" t="s">
        <v>18</v>
      </c>
      <c r="C2" s="2"/>
      <c r="D2" s="2"/>
      <c r="F2" s="2" t="s">
        <v>19</v>
      </c>
      <c r="G2" s="2"/>
      <c r="H2" s="2"/>
      <c r="I2" s="2" t="s">
        <v>20</v>
      </c>
      <c r="J2" s="2"/>
      <c r="K2" s="2"/>
      <c r="L2" s="2" t="s">
        <v>21</v>
      </c>
      <c r="M2" s="2"/>
      <c r="N2" s="2"/>
      <c r="O2" s="2" t="s">
        <v>22</v>
      </c>
      <c r="P2" s="2"/>
      <c r="Q2" s="2"/>
      <c r="R2" s="2"/>
      <c r="S2" s="2"/>
      <c r="T2" s="2"/>
    </row>
    <row r="3" spans="1:20" ht="15.75" thickBot="1" x14ac:dyDescent="0.3">
      <c r="B3" s="3">
        <v>15</v>
      </c>
      <c r="C3" s="3">
        <v>45</v>
      </c>
      <c r="D3" s="3">
        <v>75</v>
      </c>
      <c r="E3" s="3"/>
      <c r="F3" s="3">
        <v>15</v>
      </c>
      <c r="G3" s="3">
        <v>45</v>
      </c>
      <c r="H3" s="3">
        <v>75</v>
      </c>
      <c r="I3" s="3">
        <v>15</v>
      </c>
      <c r="J3" s="3">
        <v>45</v>
      </c>
      <c r="K3" s="3">
        <v>75</v>
      </c>
      <c r="L3" s="3">
        <v>15</v>
      </c>
      <c r="M3" s="3">
        <v>45</v>
      </c>
      <c r="N3" s="3">
        <v>75</v>
      </c>
      <c r="O3" s="3">
        <v>15</v>
      </c>
      <c r="P3" s="3">
        <v>45</v>
      </c>
      <c r="Q3" s="3">
        <v>75</v>
      </c>
      <c r="R3" s="3"/>
      <c r="S3" s="10"/>
    </row>
    <row r="4" spans="1:20" ht="15.75" thickTop="1" x14ac:dyDescent="0.25">
      <c r="B4">
        <f>1.5075*15 +11.342</f>
        <v>33.954500000000003</v>
      </c>
      <c r="C4">
        <f>1.5075*45 +11.342</f>
        <v>79.179500000000004</v>
      </c>
      <c r="D4">
        <f>1.5075*75 +11.342</f>
        <v>124.4045</v>
      </c>
      <c r="F4">
        <f>1.73*15+1.05</f>
        <v>27</v>
      </c>
      <c r="G4">
        <f>1.73*45+1.05</f>
        <v>78.899999999999991</v>
      </c>
      <c r="H4">
        <f>1.73*75+1.05</f>
        <v>130.80000000000001</v>
      </c>
      <c r="I4">
        <f>1.5489*15+7.5083</f>
        <v>30.741799999999998</v>
      </c>
      <c r="J4">
        <f>1.5489*45+7.5083</f>
        <v>77.208799999999997</v>
      </c>
      <c r="K4">
        <f>1.5489*75+7.5083</f>
        <v>123.6758</v>
      </c>
      <c r="L4">
        <f>1.3973*15+13.192</f>
        <v>34.151499999999999</v>
      </c>
      <c r="M4">
        <f>1.3973*45+13.192</f>
        <v>76.07050000000001</v>
      </c>
      <c r="N4">
        <f>1.3973*75+13.192</f>
        <v>117.98949999999999</v>
      </c>
      <c r="O4">
        <f>0.9823*15-7.3517</f>
        <v>7.3827999999999987</v>
      </c>
      <c r="P4">
        <f>0.9823*45-7.3517</f>
        <v>36.851799999999997</v>
      </c>
      <c r="Q4">
        <f>0.9823*75-7.3517</f>
        <v>66.320800000000006</v>
      </c>
    </row>
    <row r="10" spans="1:20" x14ac:dyDescent="0.25">
      <c r="C10" t="s">
        <v>23</v>
      </c>
      <c r="D10" t="s">
        <v>24</v>
      </c>
      <c r="E10" t="s">
        <v>25</v>
      </c>
    </row>
    <row r="11" spans="1:20" x14ac:dyDescent="0.25">
      <c r="B11" s="11" t="s">
        <v>8</v>
      </c>
      <c r="C11">
        <f>1.5075*15 +11.342</f>
        <v>33.954500000000003</v>
      </c>
      <c r="D11">
        <f>1.5075*45 +11.342</f>
        <v>79.179500000000004</v>
      </c>
      <c r="E11">
        <f>1.5075*75 +11.342</f>
        <v>124.4045</v>
      </c>
    </row>
    <row r="12" spans="1:20" x14ac:dyDescent="0.25">
      <c r="B12" s="11" t="s">
        <v>3</v>
      </c>
      <c r="C12">
        <f>1.73*15+1.05</f>
        <v>27</v>
      </c>
      <c r="D12">
        <f>1.73*45+1.05</f>
        <v>78.899999999999991</v>
      </c>
      <c r="E12">
        <f>1.73*75+1.05</f>
        <v>130.80000000000001</v>
      </c>
    </row>
    <row r="13" spans="1:20" x14ac:dyDescent="0.25">
      <c r="B13" s="11" t="s">
        <v>2</v>
      </c>
      <c r="C13">
        <f>1.5489*15+7.5083</f>
        <v>30.741799999999998</v>
      </c>
      <c r="D13">
        <f>1.5489*45+7.5083</f>
        <v>77.208799999999997</v>
      </c>
      <c r="E13">
        <f>1.5489*75+7.5083</f>
        <v>123.6758</v>
      </c>
    </row>
    <row r="14" spans="1:20" x14ac:dyDescent="0.25">
      <c r="B14" s="11" t="s">
        <v>1</v>
      </c>
      <c r="C14">
        <f>1.3973*15+13.192</f>
        <v>34.151499999999999</v>
      </c>
      <c r="D14">
        <f>1.3973*45+13.192</f>
        <v>76.07050000000001</v>
      </c>
      <c r="E14">
        <f>1.3973*75+13.192</f>
        <v>117.98949999999999</v>
      </c>
    </row>
    <row r="15" spans="1:20" x14ac:dyDescent="0.25">
      <c r="B15" s="11" t="s">
        <v>0</v>
      </c>
      <c r="C15">
        <f>0.9823*15-7.3517</f>
        <v>7.3827999999999987</v>
      </c>
      <c r="D15">
        <f>0.9823*45-7.3517</f>
        <v>36.851799999999997</v>
      </c>
      <c r="E15">
        <f>0.9823*75-7.3517</f>
        <v>66.320800000000006</v>
      </c>
    </row>
  </sheetData>
  <mergeCells count="7">
    <mergeCell ref="R2:T2"/>
    <mergeCell ref="A1:O1"/>
    <mergeCell ref="B2:D2"/>
    <mergeCell ref="F2:H2"/>
    <mergeCell ref="I2:K2"/>
    <mergeCell ref="L2:N2"/>
    <mergeCell ref="O2:Q2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opLeftCell="E7" zoomScale="175" zoomScaleNormal="175" workbookViewId="0">
      <selection activeCell="N14" sqref="N14"/>
    </sheetView>
  </sheetViews>
  <sheetFormatPr defaultRowHeight="15" x14ac:dyDescent="0.25"/>
  <cols>
    <col min="6" max="6" width="14.5703125" bestFit="1" customWidth="1"/>
    <col min="7" max="9" width="13.7109375" bestFit="1" customWidth="1"/>
    <col min="12" max="12" width="13.5703125" bestFit="1" customWidth="1"/>
    <col min="262" max="262" width="14.5703125" bestFit="1" customWidth="1"/>
    <col min="263" max="265" width="13.7109375" bestFit="1" customWidth="1"/>
    <col min="268" max="268" width="13.5703125" bestFit="1" customWidth="1"/>
    <col min="518" max="518" width="14.5703125" bestFit="1" customWidth="1"/>
    <col min="519" max="521" width="13.7109375" bestFit="1" customWidth="1"/>
    <col min="524" max="524" width="13.5703125" bestFit="1" customWidth="1"/>
    <col min="774" max="774" width="14.5703125" bestFit="1" customWidth="1"/>
    <col min="775" max="777" width="13.7109375" bestFit="1" customWidth="1"/>
    <col min="780" max="780" width="13.5703125" bestFit="1" customWidth="1"/>
    <col min="1030" max="1030" width="14.5703125" bestFit="1" customWidth="1"/>
    <col min="1031" max="1033" width="13.7109375" bestFit="1" customWidth="1"/>
    <col min="1036" max="1036" width="13.5703125" bestFit="1" customWidth="1"/>
    <col min="1286" max="1286" width="14.5703125" bestFit="1" customWidth="1"/>
    <col min="1287" max="1289" width="13.7109375" bestFit="1" customWidth="1"/>
    <col min="1292" max="1292" width="13.5703125" bestFit="1" customWidth="1"/>
    <col min="1542" max="1542" width="14.5703125" bestFit="1" customWidth="1"/>
    <col min="1543" max="1545" width="13.7109375" bestFit="1" customWidth="1"/>
    <col min="1548" max="1548" width="13.5703125" bestFit="1" customWidth="1"/>
    <col min="1798" max="1798" width="14.5703125" bestFit="1" customWidth="1"/>
    <col min="1799" max="1801" width="13.7109375" bestFit="1" customWidth="1"/>
    <col min="1804" max="1804" width="13.5703125" bestFit="1" customWidth="1"/>
    <col min="2054" max="2054" width="14.5703125" bestFit="1" customWidth="1"/>
    <col min="2055" max="2057" width="13.7109375" bestFit="1" customWidth="1"/>
    <col min="2060" max="2060" width="13.5703125" bestFit="1" customWidth="1"/>
    <col min="2310" max="2310" width="14.5703125" bestFit="1" customWidth="1"/>
    <col min="2311" max="2313" width="13.7109375" bestFit="1" customWidth="1"/>
    <col min="2316" max="2316" width="13.5703125" bestFit="1" customWidth="1"/>
    <col min="2566" max="2566" width="14.5703125" bestFit="1" customWidth="1"/>
    <col min="2567" max="2569" width="13.7109375" bestFit="1" customWidth="1"/>
    <col min="2572" max="2572" width="13.5703125" bestFit="1" customWidth="1"/>
    <col min="2822" max="2822" width="14.5703125" bestFit="1" customWidth="1"/>
    <col min="2823" max="2825" width="13.7109375" bestFit="1" customWidth="1"/>
    <col min="2828" max="2828" width="13.5703125" bestFit="1" customWidth="1"/>
    <col min="3078" max="3078" width="14.5703125" bestFit="1" customWidth="1"/>
    <col min="3079" max="3081" width="13.7109375" bestFit="1" customWidth="1"/>
    <col min="3084" max="3084" width="13.5703125" bestFit="1" customWidth="1"/>
    <col min="3334" max="3334" width="14.5703125" bestFit="1" customWidth="1"/>
    <col min="3335" max="3337" width="13.7109375" bestFit="1" customWidth="1"/>
    <col min="3340" max="3340" width="13.5703125" bestFit="1" customWidth="1"/>
    <col min="3590" max="3590" width="14.5703125" bestFit="1" customWidth="1"/>
    <col min="3591" max="3593" width="13.7109375" bestFit="1" customWidth="1"/>
    <col min="3596" max="3596" width="13.5703125" bestFit="1" customWidth="1"/>
    <col min="3846" max="3846" width="14.5703125" bestFit="1" customWidth="1"/>
    <col min="3847" max="3849" width="13.7109375" bestFit="1" customWidth="1"/>
    <col min="3852" max="3852" width="13.5703125" bestFit="1" customWidth="1"/>
    <col min="4102" max="4102" width="14.5703125" bestFit="1" customWidth="1"/>
    <col min="4103" max="4105" width="13.7109375" bestFit="1" customWidth="1"/>
    <col min="4108" max="4108" width="13.5703125" bestFit="1" customWidth="1"/>
    <col min="4358" max="4358" width="14.5703125" bestFit="1" customWidth="1"/>
    <col min="4359" max="4361" width="13.7109375" bestFit="1" customWidth="1"/>
    <col min="4364" max="4364" width="13.5703125" bestFit="1" customWidth="1"/>
    <col min="4614" max="4614" width="14.5703125" bestFit="1" customWidth="1"/>
    <col min="4615" max="4617" width="13.7109375" bestFit="1" customWidth="1"/>
    <col min="4620" max="4620" width="13.5703125" bestFit="1" customWidth="1"/>
    <col min="4870" max="4870" width="14.5703125" bestFit="1" customWidth="1"/>
    <col min="4871" max="4873" width="13.7109375" bestFit="1" customWidth="1"/>
    <col min="4876" max="4876" width="13.5703125" bestFit="1" customWidth="1"/>
    <col min="5126" max="5126" width="14.5703125" bestFit="1" customWidth="1"/>
    <col min="5127" max="5129" width="13.7109375" bestFit="1" customWidth="1"/>
    <col min="5132" max="5132" width="13.5703125" bestFit="1" customWidth="1"/>
    <col min="5382" max="5382" width="14.5703125" bestFit="1" customWidth="1"/>
    <col min="5383" max="5385" width="13.7109375" bestFit="1" customWidth="1"/>
    <col min="5388" max="5388" width="13.5703125" bestFit="1" customWidth="1"/>
    <col min="5638" max="5638" width="14.5703125" bestFit="1" customWidth="1"/>
    <col min="5639" max="5641" width="13.7109375" bestFit="1" customWidth="1"/>
    <col min="5644" max="5644" width="13.5703125" bestFit="1" customWidth="1"/>
    <col min="5894" max="5894" width="14.5703125" bestFit="1" customWidth="1"/>
    <col min="5895" max="5897" width="13.7109375" bestFit="1" customWidth="1"/>
    <col min="5900" max="5900" width="13.5703125" bestFit="1" customWidth="1"/>
    <col min="6150" max="6150" width="14.5703125" bestFit="1" customWidth="1"/>
    <col min="6151" max="6153" width="13.7109375" bestFit="1" customWidth="1"/>
    <col min="6156" max="6156" width="13.5703125" bestFit="1" customWidth="1"/>
    <col min="6406" max="6406" width="14.5703125" bestFit="1" customWidth="1"/>
    <col min="6407" max="6409" width="13.7109375" bestFit="1" customWidth="1"/>
    <col min="6412" max="6412" width="13.5703125" bestFit="1" customWidth="1"/>
    <col min="6662" max="6662" width="14.5703125" bestFit="1" customWidth="1"/>
    <col min="6663" max="6665" width="13.7109375" bestFit="1" customWidth="1"/>
    <col min="6668" max="6668" width="13.5703125" bestFit="1" customWidth="1"/>
    <col min="6918" max="6918" width="14.5703125" bestFit="1" customWidth="1"/>
    <col min="6919" max="6921" width="13.7109375" bestFit="1" customWidth="1"/>
    <col min="6924" max="6924" width="13.5703125" bestFit="1" customWidth="1"/>
    <col min="7174" max="7174" width="14.5703125" bestFit="1" customWidth="1"/>
    <col min="7175" max="7177" width="13.7109375" bestFit="1" customWidth="1"/>
    <col min="7180" max="7180" width="13.5703125" bestFit="1" customWidth="1"/>
    <col min="7430" max="7430" width="14.5703125" bestFit="1" customWidth="1"/>
    <col min="7431" max="7433" width="13.7109375" bestFit="1" customWidth="1"/>
    <col min="7436" max="7436" width="13.5703125" bestFit="1" customWidth="1"/>
    <col min="7686" max="7686" width="14.5703125" bestFit="1" customWidth="1"/>
    <col min="7687" max="7689" width="13.7109375" bestFit="1" customWidth="1"/>
    <col min="7692" max="7692" width="13.5703125" bestFit="1" customWidth="1"/>
    <col min="7942" max="7942" width="14.5703125" bestFit="1" customWidth="1"/>
    <col min="7943" max="7945" width="13.7109375" bestFit="1" customWidth="1"/>
    <col min="7948" max="7948" width="13.5703125" bestFit="1" customWidth="1"/>
    <col min="8198" max="8198" width="14.5703125" bestFit="1" customWidth="1"/>
    <col min="8199" max="8201" width="13.7109375" bestFit="1" customWidth="1"/>
    <col min="8204" max="8204" width="13.5703125" bestFit="1" customWidth="1"/>
    <col min="8454" max="8454" width="14.5703125" bestFit="1" customWidth="1"/>
    <col min="8455" max="8457" width="13.7109375" bestFit="1" customWidth="1"/>
    <col min="8460" max="8460" width="13.5703125" bestFit="1" customWidth="1"/>
    <col min="8710" max="8710" width="14.5703125" bestFit="1" customWidth="1"/>
    <col min="8711" max="8713" width="13.7109375" bestFit="1" customWidth="1"/>
    <col min="8716" max="8716" width="13.5703125" bestFit="1" customWidth="1"/>
    <col min="8966" max="8966" width="14.5703125" bestFit="1" customWidth="1"/>
    <col min="8967" max="8969" width="13.7109375" bestFit="1" customWidth="1"/>
    <col min="8972" max="8972" width="13.5703125" bestFit="1" customWidth="1"/>
    <col min="9222" max="9222" width="14.5703125" bestFit="1" customWidth="1"/>
    <col min="9223" max="9225" width="13.7109375" bestFit="1" customWidth="1"/>
    <col min="9228" max="9228" width="13.5703125" bestFit="1" customWidth="1"/>
    <col min="9478" max="9478" width="14.5703125" bestFit="1" customWidth="1"/>
    <col min="9479" max="9481" width="13.7109375" bestFit="1" customWidth="1"/>
    <col min="9484" max="9484" width="13.5703125" bestFit="1" customWidth="1"/>
    <col min="9734" max="9734" width="14.5703125" bestFit="1" customWidth="1"/>
    <col min="9735" max="9737" width="13.7109375" bestFit="1" customWidth="1"/>
    <col min="9740" max="9740" width="13.5703125" bestFit="1" customWidth="1"/>
    <col min="9990" max="9990" width="14.5703125" bestFit="1" customWidth="1"/>
    <col min="9991" max="9993" width="13.7109375" bestFit="1" customWidth="1"/>
    <col min="9996" max="9996" width="13.5703125" bestFit="1" customWidth="1"/>
    <col min="10246" max="10246" width="14.5703125" bestFit="1" customWidth="1"/>
    <col min="10247" max="10249" width="13.7109375" bestFit="1" customWidth="1"/>
    <col min="10252" max="10252" width="13.5703125" bestFit="1" customWidth="1"/>
    <col min="10502" max="10502" width="14.5703125" bestFit="1" customWidth="1"/>
    <col min="10503" max="10505" width="13.7109375" bestFit="1" customWidth="1"/>
    <col min="10508" max="10508" width="13.5703125" bestFit="1" customWidth="1"/>
    <col min="10758" max="10758" width="14.5703125" bestFit="1" customWidth="1"/>
    <col min="10759" max="10761" width="13.7109375" bestFit="1" customWidth="1"/>
    <col min="10764" max="10764" width="13.5703125" bestFit="1" customWidth="1"/>
    <col min="11014" max="11014" width="14.5703125" bestFit="1" customWidth="1"/>
    <col min="11015" max="11017" width="13.7109375" bestFit="1" customWidth="1"/>
    <col min="11020" max="11020" width="13.5703125" bestFit="1" customWidth="1"/>
    <col min="11270" max="11270" width="14.5703125" bestFit="1" customWidth="1"/>
    <col min="11271" max="11273" width="13.7109375" bestFit="1" customWidth="1"/>
    <col min="11276" max="11276" width="13.5703125" bestFit="1" customWidth="1"/>
    <col min="11526" max="11526" width="14.5703125" bestFit="1" customWidth="1"/>
    <col min="11527" max="11529" width="13.7109375" bestFit="1" customWidth="1"/>
    <col min="11532" max="11532" width="13.5703125" bestFit="1" customWidth="1"/>
    <col min="11782" max="11782" width="14.5703125" bestFit="1" customWidth="1"/>
    <col min="11783" max="11785" width="13.7109375" bestFit="1" customWidth="1"/>
    <col min="11788" max="11788" width="13.5703125" bestFit="1" customWidth="1"/>
    <col min="12038" max="12038" width="14.5703125" bestFit="1" customWidth="1"/>
    <col min="12039" max="12041" width="13.7109375" bestFit="1" customWidth="1"/>
    <col min="12044" max="12044" width="13.5703125" bestFit="1" customWidth="1"/>
    <col min="12294" max="12294" width="14.5703125" bestFit="1" customWidth="1"/>
    <col min="12295" max="12297" width="13.7109375" bestFit="1" customWidth="1"/>
    <col min="12300" max="12300" width="13.5703125" bestFit="1" customWidth="1"/>
    <col min="12550" max="12550" width="14.5703125" bestFit="1" customWidth="1"/>
    <col min="12551" max="12553" width="13.7109375" bestFit="1" customWidth="1"/>
    <col min="12556" max="12556" width="13.5703125" bestFit="1" customWidth="1"/>
    <col min="12806" max="12806" width="14.5703125" bestFit="1" customWidth="1"/>
    <col min="12807" max="12809" width="13.7109375" bestFit="1" customWidth="1"/>
    <col min="12812" max="12812" width="13.5703125" bestFit="1" customWidth="1"/>
    <col min="13062" max="13062" width="14.5703125" bestFit="1" customWidth="1"/>
    <col min="13063" max="13065" width="13.7109375" bestFit="1" customWidth="1"/>
    <col min="13068" max="13068" width="13.5703125" bestFit="1" customWidth="1"/>
    <col min="13318" max="13318" width="14.5703125" bestFit="1" customWidth="1"/>
    <col min="13319" max="13321" width="13.7109375" bestFit="1" customWidth="1"/>
    <col min="13324" max="13324" width="13.5703125" bestFit="1" customWidth="1"/>
    <col min="13574" max="13574" width="14.5703125" bestFit="1" customWidth="1"/>
    <col min="13575" max="13577" width="13.7109375" bestFit="1" customWidth="1"/>
    <col min="13580" max="13580" width="13.5703125" bestFit="1" customWidth="1"/>
    <col min="13830" max="13830" width="14.5703125" bestFit="1" customWidth="1"/>
    <col min="13831" max="13833" width="13.7109375" bestFit="1" customWidth="1"/>
    <col min="13836" max="13836" width="13.5703125" bestFit="1" customWidth="1"/>
    <col min="14086" max="14086" width="14.5703125" bestFit="1" customWidth="1"/>
    <col min="14087" max="14089" width="13.7109375" bestFit="1" customWidth="1"/>
    <col min="14092" max="14092" width="13.5703125" bestFit="1" customWidth="1"/>
    <col min="14342" max="14342" width="14.5703125" bestFit="1" customWidth="1"/>
    <col min="14343" max="14345" width="13.7109375" bestFit="1" customWidth="1"/>
    <col min="14348" max="14348" width="13.5703125" bestFit="1" customWidth="1"/>
    <col min="14598" max="14598" width="14.5703125" bestFit="1" customWidth="1"/>
    <col min="14599" max="14601" width="13.7109375" bestFit="1" customWidth="1"/>
    <col min="14604" max="14604" width="13.5703125" bestFit="1" customWidth="1"/>
    <col min="14854" max="14854" width="14.5703125" bestFit="1" customWidth="1"/>
    <col min="14855" max="14857" width="13.7109375" bestFit="1" customWidth="1"/>
    <col min="14860" max="14860" width="13.5703125" bestFit="1" customWidth="1"/>
    <col min="15110" max="15110" width="14.5703125" bestFit="1" customWidth="1"/>
    <col min="15111" max="15113" width="13.7109375" bestFit="1" customWidth="1"/>
    <col min="15116" max="15116" width="13.5703125" bestFit="1" customWidth="1"/>
    <col min="15366" max="15366" width="14.5703125" bestFit="1" customWidth="1"/>
    <col min="15367" max="15369" width="13.7109375" bestFit="1" customWidth="1"/>
    <col min="15372" max="15372" width="13.5703125" bestFit="1" customWidth="1"/>
    <col min="15622" max="15622" width="14.5703125" bestFit="1" customWidth="1"/>
    <col min="15623" max="15625" width="13.7109375" bestFit="1" customWidth="1"/>
    <col min="15628" max="15628" width="13.5703125" bestFit="1" customWidth="1"/>
    <col min="15878" max="15878" width="14.5703125" bestFit="1" customWidth="1"/>
    <col min="15879" max="15881" width="13.7109375" bestFit="1" customWidth="1"/>
    <col min="15884" max="15884" width="13.5703125" bestFit="1" customWidth="1"/>
    <col min="16134" max="16134" width="14.5703125" bestFit="1" customWidth="1"/>
    <col min="16135" max="16137" width="13.7109375" bestFit="1" customWidth="1"/>
    <col min="16140" max="16140" width="13.5703125" bestFit="1" customWidth="1"/>
  </cols>
  <sheetData>
    <row r="1" spans="1:12" ht="15.75" x14ac:dyDescent="0.25">
      <c r="A1" s="12" t="s">
        <v>7</v>
      </c>
      <c r="B1" t="s">
        <v>6</v>
      </c>
      <c r="C1" t="s">
        <v>5</v>
      </c>
      <c r="D1" t="s">
        <v>4</v>
      </c>
      <c r="F1" s="13"/>
      <c r="G1" s="14" t="s">
        <v>26</v>
      </c>
      <c r="H1" s="14" t="s">
        <v>27</v>
      </c>
      <c r="I1" s="14" t="s">
        <v>28</v>
      </c>
    </row>
    <row r="2" spans="1:12" ht="15.75" x14ac:dyDescent="0.25">
      <c r="A2" s="12">
        <v>1</v>
      </c>
      <c r="B2" s="7">
        <v>0.183</v>
      </c>
      <c r="C2" s="8">
        <v>2.7922000000000002</v>
      </c>
      <c r="D2" s="9">
        <v>10.101000000000001</v>
      </c>
      <c r="F2" s="15" t="s">
        <v>8</v>
      </c>
      <c r="G2" s="16">
        <f>AVERAGE(B2:B7)</f>
        <v>0.22316666666666665</v>
      </c>
      <c r="H2" s="16">
        <f>AVERAGE(C2:C7)</f>
        <v>2.7921999999999998</v>
      </c>
      <c r="I2" s="16">
        <f>AVERAGE(D2:D7)</f>
        <v>7.7011666666666683</v>
      </c>
      <c r="L2" s="5"/>
    </row>
    <row r="3" spans="1:12" ht="15.75" x14ac:dyDescent="0.25">
      <c r="A3" s="12">
        <v>1</v>
      </c>
      <c r="B3" s="7">
        <v>0.223</v>
      </c>
      <c r="C3" s="8">
        <v>1.458</v>
      </c>
      <c r="D3" s="9">
        <v>5.3719999999999999</v>
      </c>
      <c r="F3" s="15" t="s">
        <v>3</v>
      </c>
      <c r="G3" s="16">
        <f>AVERAGE(B8:B13)</f>
        <v>0.10266666666666667</v>
      </c>
      <c r="H3" s="16">
        <f>AVERAGE(C8:C13)</f>
        <v>2.1263333333333332</v>
      </c>
      <c r="I3" s="16">
        <f>AVERAGE(D8:D13)</f>
        <v>5.0423333333333327</v>
      </c>
      <c r="L3" s="5"/>
    </row>
    <row r="4" spans="1:12" ht="15.75" x14ac:dyDescent="0.25">
      <c r="A4" s="12">
        <v>1</v>
      </c>
      <c r="B4" s="7">
        <v>0.27700000000000002</v>
      </c>
      <c r="C4" s="8">
        <v>4.32</v>
      </c>
      <c r="D4" s="9">
        <v>12.252000000000001</v>
      </c>
      <c r="F4" s="15" t="s">
        <v>2</v>
      </c>
      <c r="G4" s="16">
        <f>AVERAGE(B14:B19)</f>
        <v>0.32466666666666671</v>
      </c>
      <c r="H4" s="16">
        <f>AVERAGE(C14:C19)</f>
        <v>2.8346666666666667</v>
      </c>
      <c r="I4" s="16">
        <f>AVERAGE(D14:D19)</f>
        <v>6.6366666666666667</v>
      </c>
      <c r="L4" s="5"/>
    </row>
    <row r="5" spans="1:12" ht="15.75" x14ac:dyDescent="0.25">
      <c r="A5" s="12">
        <v>1</v>
      </c>
      <c r="B5" s="7">
        <v>0.223</v>
      </c>
      <c r="C5" s="8">
        <v>2.0259999999999998</v>
      </c>
      <c r="D5" s="9">
        <v>5.3719999999999999</v>
      </c>
      <c r="F5" s="15" t="s">
        <v>1</v>
      </c>
      <c r="G5" s="16">
        <f>AVERAGE(B20:B25)</f>
        <v>0.28683333333333333</v>
      </c>
      <c r="H5" s="16">
        <f>AVERAGE(C20:C25)</f>
        <v>3.7770000000000006</v>
      </c>
      <c r="I5" s="16">
        <f>AVERAGE(D20:D25)</f>
        <v>9.0381666666666671</v>
      </c>
      <c r="L5" s="5"/>
    </row>
    <row r="6" spans="1:12" ht="15.75" x14ac:dyDescent="0.25">
      <c r="A6" s="12">
        <v>1</v>
      </c>
      <c r="B6" s="7">
        <v>0.223</v>
      </c>
      <c r="C6" s="8">
        <v>4.6070000000000002</v>
      </c>
      <c r="D6" s="9">
        <v>7.8860000000000001</v>
      </c>
      <c r="F6" s="15" t="s">
        <v>0</v>
      </c>
      <c r="G6" s="16">
        <f>AVERAGE(B26:B31)</f>
        <v>3.6166666666666666E-2</v>
      </c>
      <c r="H6" s="16">
        <f>AVERAGE(C26:C31)</f>
        <v>0.61</v>
      </c>
      <c r="I6" s="16">
        <f>AVERAGE(D26:D31)</f>
        <v>4.076833333333334</v>
      </c>
      <c r="L6" s="5"/>
    </row>
    <row r="7" spans="1:12" x14ac:dyDescent="0.25">
      <c r="A7" s="12">
        <v>1</v>
      </c>
      <c r="B7" s="7">
        <v>0.21</v>
      </c>
      <c r="C7" s="8">
        <v>1.55</v>
      </c>
      <c r="D7" s="9">
        <v>5.2240000000000002</v>
      </c>
    </row>
    <row r="8" spans="1:12" x14ac:dyDescent="0.25">
      <c r="A8" s="12">
        <v>2</v>
      </c>
      <c r="B8" s="7">
        <v>0.122</v>
      </c>
      <c r="C8" s="8">
        <v>2.27</v>
      </c>
      <c r="D8" s="9">
        <v>10.106999999999999</v>
      </c>
    </row>
    <row r="9" spans="1:12" x14ac:dyDescent="0.25">
      <c r="A9" s="12">
        <v>2</v>
      </c>
      <c r="B9" s="7">
        <v>8.7999999999999995E-2</v>
      </c>
      <c r="C9" s="8">
        <v>2.5190000000000001</v>
      </c>
      <c r="D9" s="9">
        <v>1.9330000000000001</v>
      </c>
    </row>
    <row r="10" spans="1:12" x14ac:dyDescent="0.25">
      <c r="A10" s="12">
        <v>2</v>
      </c>
      <c r="B10" s="7">
        <v>9.7000000000000003E-2</v>
      </c>
      <c r="C10" s="8">
        <v>3.052</v>
      </c>
      <c r="D10" s="9">
        <v>2.2639999999999998</v>
      </c>
    </row>
    <row r="11" spans="1:12" x14ac:dyDescent="0.25">
      <c r="A11" s="12">
        <v>2</v>
      </c>
      <c r="B11" s="7">
        <v>7.9000000000000001E-2</v>
      </c>
      <c r="C11" s="8">
        <v>0.63500000000000001</v>
      </c>
      <c r="D11" s="9">
        <v>6.6669999999999998</v>
      </c>
    </row>
    <row r="12" spans="1:12" x14ac:dyDescent="0.25">
      <c r="A12" s="12">
        <v>2</v>
      </c>
      <c r="B12" s="7">
        <v>0.115</v>
      </c>
      <c r="C12" s="8">
        <v>2.355</v>
      </c>
      <c r="D12" s="9">
        <v>5.8520000000000003</v>
      </c>
    </row>
    <row r="13" spans="1:12" x14ac:dyDescent="0.25">
      <c r="A13" s="12">
        <v>2</v>
      </c>
      <c r="B13" s="7">
        <v>0.115</v>
      </c>
      <c r="C13" s="8">
        <v>1.927</v>
      </c>
      <c r="D13" s="9">
        <v>3.431</v>
      </c>
    </row>
    <row r="14" spans="1:12" x14ac:dyDescent="0.25">
      <c r="A14" s="12">
        <v>3</v>
      </c>
      <c r="B14" s="7">
        <v>0.32400000000000001</v>
      </c>
      <c r="C14" s="8">
        <v>2.1819999999999999</v>
      </c>
      <c r="D14" s="9">
        <v>9.4410000000000007</v>
      </c>
    </row>
    <row r="15" spans="1:12" x14ac:dyDescent="0.25">
      <c r="A15" s="12">
        <v>3</v>
      </c>
      <c r="B15" s="7">
        <v>0.54100000000000004</v>
      </c>
      <c r="C15" s="8">
        <v>3.8410000000000002</v>
      </c>
      <c r="D15" s="9">
        <v>6.4569999999999999</v>
      </c>
    </row>
    <row r="16" spans="1:12" x14ac:dyDescent="0.25">
      <c r="A16" s="12">
        <v>3</v>
      </c>
      <c r="B16" s="7">
        <v>0.19900000000000001</v>
      </c>
      <c r="C16" s="8">
        <v>2.0339999999999998</v>
      </c>
      <c r="D16" s="9">
        <v>4.327</v>
      </c>
    </row>
    <row r="17" spans="1:4" x14ac:dyDescent="0.25">
      <c r="A17" s="12">
        <v>3</v>
      </c>
      <c r="B17" s="7">
        <v>0.51900000000000002</v>
      </c>
      <c r="C17" s="8">
        <v>3.67</v>
      </c>
      <c r="D17" s="9">
        <v>6.7489999999999997</v>
      </c>
    </row>
    <row r="18" spans="1:4" x14ac:dyDescent="0.25">
      <c r="A18" s="12">
        <v>3</v>
      </c>
      <c r="B18" s="7">
        <v>0.11899999999999999</v>
      </c>
      <c r="C18" s="8">
        <v>2.7519999999999998</v>
      </c>
      <c r="D18" s="9">
        <v>5.157</v>
      </c>
    </row>
    <row r="19" spans="1:4" x14ac:dyDescent="0.25">
      <c r="A19" s="12">
        <v>3</v>
      </c>
      <c r="B19" s="7">
        <v>0.246</v>
      </c>
      <c r="C19" s="8">
        <v>2.5289999999999999</v>
      </c>
      <c r="D19" s="9">
        <v>7.6890000000000001</v>
      </c>
    </row>
    <row r="20" spans="1:4" x14ac:dyDescent="0.25">
      <c r="A20" s="12">
        <v>4</v>
      </c>
      <c r="B20" s="7">
        <v>0.29399999999999998</v>
      </c>
      <c r="C20" s="8">
        <v>3.5470000000000002</v>
      </c>
      <c r="D20" s="9">
        <v>9.7490000000000006</v>
      </c>
    </row>
    <row r="21" spans="1:4" x14ac:dyDescent="0.25">
      <c r="A21" s="12">
        <v>4</v>
      </c>
      <c r="B21" s="7">
        <v>0.28299999999999997</v>
      </c>
      <c r="C21" s="8">
        <v>3.7770000000000001</v>
      </c>
      <c r="D21" s="9">
        <v>7.4390000000000001</v>
      </c>
    </row>
    <row r="22" spans="1:4" x14ac:dyDescent="0.25">
      <c r="A22" s="12">
        <v>4</v>
      </c>
      <c r="B22" s="7">
        <v>0.17699999999999999</v>
      </c>
      <c r="C22" s="8">
        <v>2.5790000000000002</v>
      </c>
      <c r="D22" s="9">
        <v>8.3469999999999995</v>
      </c>
    </row>
    <row r="23" spans="1:4" x14ac:dyDescent="0.25">
      <c r="A23" s="12">
        <v>4</v>
      </c>
      <c r="B23" s="7">
        <v>0.307</v>
      </c>
      <c r="C23" s="8">
        <v>5.048</v>
      </c>
      <c r="D23" s="9">
        <v>10.462999999999999</v>
      </c>
    </row>
    <row r="24" spans="1:4" x14ac:dyDescent="0.25">
      <c r="A24" s="12">
        <v>4</v>
      </c>
      <c r="B24" s="7">
        <v>0.317</v>
      </c>
      <c r="C24" s="8">
        <v>4.1550000000000002</v>
      </c>
      <c r="D24" s="9">
        <v>8.7520000000000007</v>
      </c>
    </row>
    <row r="25" spans="1:4" x14ac:dyDescent="0.25">
      <c r="A25" s="12">
        <v>4</v>
      </c>
      <c r="B25" s="7">
        <v>0.34300000000000003</v>
      </c>
      <c r="C25" s="8">
        <v>3.556</v>
      </c>
      <c r="D25" s="9">
        <v>9.4789999999999992</v>
      </c>
    </row>
    <row r="26" spans="1:4" x14ac:dyDescent="0.25">
      <c r="A26" s="12">
        <v>5</v>
      </c>
      <c r="B26" s="7">
        <v>7.8E-2</v>
      </c>
      <c r="C26" s="8">
        <v>7.4999999999999997E-2</v>
      </c>
      <c r="D26" s="9">
        <v>5.0259999999999998</v>
      </c>
    </row>
    <row r="27" spans="1:4" x14ac:dyDescent="0.25">
      <c r="A27" s="12">
        <v>5</v>
      </c>
      <c r="B27" s="7">
        <v>5.6000000000000001E-2</v>
      </c>
      <c r="C27" s="8">
        <v>0.87</v>
      </c>
      <c r="D27" s="9">
        <v>1.724</v>
      </c>
    </row>
    <row r="28" spans="1:4" x14ac:dyDescent="0.25">
      <c r="A28" s="12">
        <v>5</v>
      </c>
      <c r="B28" s="7">
        <v>4.5999999999999999E-2</v>
      </c>
      <c r="C28" s="8">
        <v>0.83099999999999996</v>
      </c>
      <c r="D28" s="9">
        <v>4.0970000000000004</v>
      </c>
    </row>
    <row r="29" spans="1:4" x14ac:dyDescent="0.25">
      <c r="A29" s="12">
        <v>5</v>
      </c>
      <c r="B29" s="7">
        <v>0.02</v>
      </c>
      <c r="C29" s="8">
        <v>1.01</v>
      </c>
      <c r="D29" s="9">
        <v>8.625</v>
      </c>
    </row>
    <row r="30" spans="1:4" x14ac:dyDescent="0.25">
      <c r="A30" s="12">
        <v>5</v>
      </c>
      <c r="B30" s="7">
        <v>7.0000000000000001E-3</v>
      </c>
      <c r="C30" s="8">
        <v>0.64</v>
      </c>
      <c r="D30" s="9">
        <v>3.036</v>
      </c>
    </row>
    <row r="31" spans="1:4" x14ac:dyDescent="0.25">
      <c r="A31" s="12">
        <v>5</v>
      </c>
      <c r="B31" s="7">
        <v>0.01</v>
      </c>
      <c r="C31" s="8">
        <v>0.23400000000000001</v>
      </c>
      <c r="D31" s="9">
        <v>1.9530000000000001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topLeftCell="A4" zoomScale="145" zoomScaleNormal="145" workbookViewId="0">
      <selection activeCell="V24" sqref="V24"/>
    </sheetView>
  </sheetViews>
  <sheetFormatPr defaultRowHeight="15" x14ac:dyDescent="0.25"/>
  <cols>
    <col min="1" max="1" width="9.140625" style="6"/>
    <col min="2" max="7" width="0" style="6" hidden="1" customWidth="1"/>
    <col min="8" max="11" width="9.140625" style="6"/>
    <col min="15" max="15" width="13.5703125" bestFit="1" customWidth="1"/>
  </cols>
  <sheetData>
    <row r="1" spans="1:25" x14ac:dyDescent="0.25">
      <c r="A1" s="6" t="s">
        <v>29</v>
      </c>
      <c r="B1" s="6" t="s">
        <v>30</v>
      </c>
      <c r="C1" s="17" t="s">
        <v>31</v>
      </c>
      <c r="D1" s="6" t="s">
        <v>32</v>
      </c>
      <c r="E1" s="6" t="s">
        <v>33</v>
      </c>
      <c r="F1" s="6" t="s">
        <v>34</v>
      </c>
      <c r="G1" s="18" t="s">
        <v>35</v>
      </c>
      <c r="H1" s="6" t="s">
        <v>36</v>
      </c>
      <c r="I1" s="18" t="s">
        <v>37</v>
      </c>
      <c r="J1" s="6" t="s">
        <v>38</v>
      </c>
      <c r="K1" s="18" t="s">
        <v>39</v>
      </c>
    </row>
    <row r="2" spans="1:25" x14ac:dyDescent="0.25">
      <c r="A2" s="6">
        <v>1</v>
      </c>
      <c r="B2" s="6">
        <v>16.399999999999999</v>
      </c>
      <c r="C2" s="6">
        <v>16</v>
      </c>
      <c r="D2" s="6">
        <v>13</v>
      </c>
      <c r="E2" s="6">
        <v>13</v>
      </c>
      <c r="F2" s="6">
        <v>12</v>
      </c>
      <c r="G2" s="6">
        <v>16</v>
      </c>
      <c r="H2" s="6">
        <v>13</v>
      </c>
      <c r="I2" s="6">
        <v>13</v>
      </c>
      <c r="J2" s="6">
        <v>10</v>
      </c>
      <c r="K2" s="6">
        <v>6</v>
      </c>
      <c r="P2" s="19" t="s">
        <v>30</v>
      </c>
      <c r="Q2" s="19" t="s">
        <v>31</v>
      </c>
      <c r="R2" s="19" t="s">
        <v>32</v>
      </c>
      <c r="S2" s="19" t="s">
        <v>33</v>
      </c>
      <c r="T2" s="19" t="s">
        <v>34</v>
      </c>
      <c r="U2" s="19" t="s">
        <v>35</v>
      </c>
      <c r="V2" s="19" t="s">
        <v>36</v>
      </c>
      <c r="W2" s="19" t="s">
        <v>37</v>
      </c>
      <c r="X2" s="20"/>
      <c r="Y2" s="20"/>
    </row>
    <row r="3" spans="1:25" x14ac:dyDescent="0.25">
      <c r="A3" s="6">
        <v>1</v>
      </c>
      <c r="B3" s="6">
        <v>15</v>
      </c>
      <c r="C3" s="6">
        <v>13</v>
      </c>
      <c r="D3" s="6">
        <v>12</v>
      </c>
      <c r="E3" s="6">
        <v>6</v>
      </c>
      <c r="F3" s="6">
        <v>11</v>
      </c>
      <c r="G3" s="6">
        <v>11</v>
      </c>
      <c r="H3" s="6">
        <v>9</v>
      </c>
      <c r="I3" s="6">
        <v>9</v>
      </c>
      <c r="J3" s="6">
        <v>5</v>
      </c>
      <c r="K3" s="6">
        <v>1</v>
      </c>
      <c r="O3" s="11" t="s">
        <v>8</v>
      </c>
      <c r="P3">
        <f>AVERAGE(B2:B7)</f>
        <v>14.733333333333334</v>
      </c>
      <c r="Q3">
        <f t="shared" ref="Q3:W3" si="0">AVERAGE(C2:C7)</f>
        <v>14.5</v>
      </c>
      <c r="R3">
        <f t="shared" si="0"/>
        <v>12.666666666666666</v>
      </c>
      <c r="S3">
        <f t="shared" si="0"/>
        <v>11.666666666666666</v>
      </c>
      <c r="T3">
        <f t="shared" si="0"/>
        <v>10.666666666666666</v>
      </c>
      <c r="U3">
        <f t="shared" si="0"/>
        <v>13.5</v>
      </c>
      <c r="V3">
        <f t="shared" si="0"/>
        <v>13</v>
      </c>
      <c r="W3">
        <f t="shared" si="0"/>
        <v>12.666666666666666</v>
      </c>
    </row>
    <row r="4" spans="1:25" x14ac:dyDescent="0.25">
      <c r="A4" s="6">
        <v>1</v>
      </c>
      <c r="B4" s="6">
        <v>11</v>
      </c>
      <c r="C4" s="6">
        <v>11</v>
      </c>
      <c r="D4" s="6">
        <v>11</v>
      </c>
      <c r="E4" s="6">
        <v>12</v>
      </c>
      <c r="F4" s="6">
        <v>9</v>
      </c>
      <c r="G4" s="6">
        <v>13</v>
      </c>
      <c r="H4" s="6">
        <v>20</v>
      </c>
      <c r="I4" s="6">
        <v>13</v>
      </c>
      <c r="J4" s="6">
        <v>14</v>
      </c>
      <c r="K4" s="6">
        <v>8</v>
      </c>
      <c r="O4" s="11" t="s">
        <v>3</v>
      </c>
      <c r="P4">
        <f>AVERAGE(B8:B13)</f>
        <v>15</v>
      </c>
      <c r="Q4">
        <f t="shared" ref="Q4:W4" si="1">AVERAGE(C8:C13)</f>
        <v>17.5</v>
      </c>
      <c r="R4">
        <f t="shared" si="1"/>
        <v>16.666666666666668</v>
      </c>
      <c r="S4">
        <f t="shared" si="1"/>
        <v>16.333333333333332</v>
      </c>
      <c r="T4">
        <f t="shared" si="1"/>
        <v>13</v>
      </c>
      <c r="U4">
        <f t="shared" si="1"/>
        <v>13.833333333333334</v>
      </c>
      <c r="V4">
        <f t="shared" si="1"/>
        <v>13</v>
      </c>
      <c r="W4">
        <f t="shared" si="1"/>
        <v>11.5</v>
      </c>
    </row>
    <row r="5" spans="1:25" x14ac:dyDescent="0.25">
      <c r="A5" s="6">
        <v>1</v>
      </c>
      <c r="B5" s="6">
        <v>15</v>
      </c>
      <c r="C5" s="6">
        <v>12</v>
      </c>
      <c r="D5" s="6">
        <v>14</v>
      </c>
      <c r="E5" s="6">
        <v>9</v>
      </c>
      <c r="F5" s="6">
        <v>10</v>
      </c>
      <c r="G5" s="6">
        <v>16</v>
      </c>
      <c r="H5" s="6">
        <v>12</v>
      </c>
      <c r="I5" s="6">
        <v>16</v>
      </c>
      <c r="J5" s="6">
        <v>5</v>
      </c>
      <c r="K5" s="6">
        <v>4</v>
      </c>
      <c r="O5" s="11" t="s">
        <v>2</v>
      </c>
      <c r="P5">
        <f>AVERAGE(B14:B19)</f>
        <v>22.833333333333332</v>
      </c>
      <c r="Q5">
        <f t="shared" ref="Q5:W5" si="2">AVERAGE(C14:C19)</f>
        <v>36.166666666666664</v>
      </c>
      <c r="R5">
        <f t="shared" si="2"/>
        <v>40</v>
      </c>
      <c r="S5">
        <f t="shared" si="2"/>
        <v>34.5</v>
      </c>
      <c r="T5">
        <f t="shared" si="2"/>
        <v>34</v>
      </c>
      <c r="U5">
        <f t="shared" si="2"/>
        <v>30</v>
      </c>
      <c r="V5">
        <f t="shared" si="2"/>
        <v>33</v>
      </c>
      <c r="W5">
        <f t="shared" si="2"/>
        <v>27.666666666666668</v>
      </c>
    </row>
    <row r="6" spans="1:25" x14ac:dyDescent="0.25">
      <c r="A6" s="6">
        <v>1</v>
      </c>
      <c r="B6" s="6">
        <v>19</v>
      </c>
      <c r="C6" s="6">
        <v>23</v>
      </c>
      <c r="D6" s="6">
        <v>13</v>
      </c>
      <c r="E6" s="6">
        <v>16</v>
      </c>
      <c r="F6" s="6">
        <v>13</v>
      </c>
      <c r="G6" s="6">
        <v>15</v>
      </c>
      <c r="H6" s="6">
        <v>13</v>
      </c>
      <c r="I6" s="6">
        <v>14</v>
      </c>
      <c r="J6" s="6">
        <v>13</v>
      </c>
      <c r="K6" s="6">
        <v>6</v>
      </c>
      <c r="O6" s="11" t="s">
        <v>1</v>
      </c>
      <c r="P6">
        <f>AVERAGE(B20:B25)</f>
        <v>14.666666666666666</v>
      </c>
      <c r="Q6">
        <f t="shared" ref="Q6:W6" si="3">AVERAGE(C20:C25)</f>
        <v>25.833333333333332</v>
      </c>
      <c r="R6">
        <f t="shared" si="3"/>
        <v>28.5</v>
      </c>
      <c r="S6">
        <f t="shared" si="3"/>
        <v>24.5</v>
      </c>
      <c r="T6">
        <f t="shared" si="3"/>
        <v>28.666666666666668</v>
      </c>
      <c r="U6">
        <f t="shared" si="3"/>
        <v>18</v>
      </c>
      <c r="V6">
        <f t="shared" si="3"/>
        <v>20.166666666666668</v>
      </c>
      <c r="W6">
        <f t="shared" si="3"/>
        <v>15.666666666666666</v>
      </c>
    </row>
    <row r="7" spans="1:25" x14ac:dyDescent="0.25">
      <c r="A7" s="6">
        <v>1</v>
      </c>
      <c r="B7" s="6">
        <v>12</v>
      </c>
      <c r="C7" s="6">
        <v>12</v>
      </c>
      <c r="D7" s="6">
        <v>13</v>
      </c>
      <c r="E7" s="6">
        <v>14</v>
      </c>
      <c r="F7" s="6">
        <v>9</v>
      </c>
      <c r="G7" s="6">
        <v>10</v>
      </c>
      <c r="H7" s="6">
        <v>11</v>
      </c>
      <c r="I7" s="6">
        <v>11</v>
      </c>
      <c r="J7" s="6">
        <v>3</v>
      </c>
      <c r="K7" s="6">
        <v>8</v>
      </c>
      <c r="O7" s="11" t="s">
        <v>0</v>
      </c>
      <c r="P7">
        <f>AVERAGE(B26:B31)</f>
        <v>20.666666666666668</v>
      </c>
      <c r="Q7">
        <f t="shared" ref="Q7:V7" si="4">AVERAGE(C26:C31)</f>
        <v>21.333333333333332</v>
      </c>
      <c r="R7">
        <f t="shared" si="4"/>
        <v>18.333333333333332</v>
      </c>
      <c r="S7">
        <f t="shared" si="4"/>
        <v>18</v>
      </c>
      <c r="T7">
        <f t="shared" si="4"/>
        <v>8.8333333333333339</v>
      </c>
      <c r="U7">
        <f t="shared" si="4"/>
        <v>5.333333333333333</v>
      </c>
      <c r="V7">
        <f t="shared" si="4"/>
        <v>3.5</v>
      </c>
    </row>
    <row r="8" spans="1:25" x14ac:dyDescent="0.25">
      <c r="A8" s="6">
        <v>2</v>
      </c>
      <c r="B8" s="6">
        <v>16</v>
      </c>
      <c r="C8" s="6">
        <v>10</v>
      </c>
      <c r="D8" s="6">
        <v>15</v>
      </c>
      <c r="E8" s="6">
        <v>16</v>
      </c>
      <c r="F8" s="6">
        <v>10</v>
      </c>
      <c r="G8" s="6">
        <v>17</v>
      </c>
      <c r="H8" s="6">
        <v>12</v>
      </c>
      <c r="I8" s="6">
        <v>9</v>
      </c>
      <c r="J8" s="6">
        <v>10</v>
      </c>
      <c r="K8" s="6">
        <v>13</v>
      </c>
    </row>
    <row r="9" spans="1:25" x14ac:dyDescent="0.25">
      <c r="A9" s="6">
        <v>2</v>
      </c>
      <c r="B9" s="6">
        <v>10</v>
      </c>
      <c r="C9" s="6">
        <v>18</v>
      </c>
      <c r="D9" s="6">
        <v>14</v>
      </c>
      <c r="E9" s="6">
        <v>14</v>
      </c>
      <c r="F9" s="6">
        <v>17</v>
      </c>
      <c r="G9" s="6">
        <v>11</v>
      </c>
      <c r="H9" s="6">
        <v>12</v>
      </c>
      <c r="I9" s="6">
        <v>11</v>
      </c>
      <c r="J9" s="6">
        <v>12</v>
      </c>
      <c r="K9" s="6">
        <v>13</v>
      </c>
    </row>
    <row r="10" spans="1:25" x14ac:dyDescent="0.25">
      <c r="A10" s="6">
        <v>2</v>
      </c>
      <c r="B10" s="6">
        <v>21</v>
      </c>
      <c r="C10" s="6">
        <v>18</v>
      </c>
      <c r="D10" s="6">
        <v>16</v>
      </c>
      <c r="E10" s="6">
        <v>13</v>
      </c>
      <c r="F10" s="6">
        <v>14</v>
      </c>
      <c r="G10" s="6">
        <v>13</v>
      </c>
      <c r="H10" s="6">
        <v>15</v>
      </c>
      <c r="I10" s="6">
        <v>11</v>
      </c>
      <c r="J10" s="6">
        <v>15</v>
      </c>
      <c r="K10" s="6">
        <v>6</v>
      </c>
    </row>
    <row r="11" spans="1:25" x14ac:dyDescent="0.25">
      <c r="A11" s="6">
        <v>2</v>
      </c>
      <c r="B11" s="6">
        <v>15</v>
      </c>
      <c r="C11" s="6">
        <v>20</v>
      </c>
      <c r="D11" s="6">
        <v>15</v>
      </c>
      <c r="E11" s="6">
        <v>16</v>
      </c>
      <c r="F11" s="6">
        <v>9</v>
      </c>
      <c r="G11" s="6">
        <v>10</v>
      </c>
      <c r="H11" s="6">
        <v>10</v>
      </c>
      <c r="I11" s="6">
        <v>9</v>
      </c>
      <c r="J11" s="6">
        <v>16</v>
      </c>
      <c r="K11" s="6">
        <v>3</v>
      </c>
    </row>
    <row r="12" spans="1:25" x14ac:dyDescent="0.25">
      <c r="A12" s="6">
        <v>2</v>
      </c>
      <c r="B12" s="6">
        <v>15</v>
      </c>
      <c r="C12" s="6">
        <v>20</v>
      </c>
      <c r="D12" s="6">
        <v>20</v>
      </c>
      <c r="E12" s="6">
        <v>19</v>
      </c>
      <c r="F12" s="6">
        <v>16</v>
      </c>
      <c r="G12" s="6">
        <v>17</v>
      </c>
      <c r="H12" s="6">
        <v>17</v>
      </c>
      <c r="I12" s="6">
        <v>16</v>
      </c>
      <c r="J12" s="6">
        <v>12</v>
      </c>
      <c r="K12" s="6">
        <v>14</v>
      </c>
    </row>
    <row r="13" spans="1:25" x14ac:dyDescent="0.25">
      <c r="A13" s="6">
        <v>2</v>
      </c>
      <c r="B13" s="6">
        <v>13</v>
      </c>
      <c r="C13" s="6">
        <v>19</v>
      </c>
      <c r="D13" s="6">
        <v>20</v>
      </c>
      <c r="E13" s="6">
        <v>20</v>
      </c>
      <c r="F13" s="6">
        <v>12</v>
      </c>
      <c r="G13" s="6">
        <v>15</v>
      </c>
      <c r="H13" s="6">
        <v>12</v>
      </c>
      <c r="I13" s="6">
        <v>13</v>
      </c>
      <c r="J13" s="6">
        <v>12</v>
      </c>
      <c r="K13" s="6">
        <v>5</v>
      </c>
    </row>
    <row r="14" spans="1:25" x14ac:dyDescent="0.25">
      <c r="A14" s="6">
        <v>3</v>
      </c>
      <c r="B14" s="6">
        <v>13</v>
      </c>
      <c r="C14" s="6">
        <v>25</v>
      </c>
      <c r="D14" s="6">
        <v>37</v>
      </c>
      <c r="E14" s="6">
        <v>24</v>
      </c>
      <c r="F14" s="6">
        <v>34</v>
      </c>
      <c r="G14" s="6">
        <v>28</v>
      </c>
      <c r="H14" s="6">
        <v>30</v>
      </c>
      <c r="I14" s="6">
        <v>27</v>
      </c>
      <c r="J14" s="6">
        <v>26</v>
      </c>
      <c r="K14" s="6">
        <v>12</v>
      </c>
    </row>
    <row r="15" spans="1:25" x14ac:dyDescent="0.25">
      <c r="A15" s="6">
        <v>3</v>
      </c>
      <c r="B15" s="6">
        <v>38</v>
      </c>
      <c r="C15" s="6">
        <v>42</v>
      </c>
      <c r="D15" s="6">
        <v>52</v>
      </c>
      <c r="E15" s="6">
        <v>49</v>
      </c>
      <c r="F15" s="6">
        <v>31</v>
      </c>
      <c r="G15" s="6">
        <v>32</v>
      </c>
      <c r="H15" s="6">
        <v>38</v>
      </c>
      <c r="I15" s="6">
        <v>30</v>
      </c>
      <c r="J15" s="6">
        <v>29</v>
      </c>
      <c r="K15" s="6">
        <v>31</v>
      </c>
    </row>
    <row r="16" spans="1:25" x14ac:dyDescent="0.25">
      <c r="A16" s="6">
        <v>3</v>
      </c>
      <c r="B16" s="6">
        <v>21</v>
      </c>
      <c r="C16" s="6">
        <v>38</v>
      </c>
      <c r="D16" s="6">
        <v>39</v>
      </c>
      <c r="E16" s="6">
        <v>39</v>
      </c>
      <c r="F16" s="6">
        <v>35</v>
      </c>
      <c r="G16" s="6">
        <v>27</v>
      </c>
      <c r="H16" s="6">
        <v>34</v>
      </c>
      <c r="I16" s="6">
        <v>26</v>
      </c>
      <c r="J16" s="6">
        <v>18</v>
      </c>
      <c r="K16" s="6">
        <v>18</v>
      </c>
    </row>
    <row r="17" spans="1:11" x14ac:dyDescent="0.25">
      <c r="A17" s="6">
        <v>3</v>
      </c>
      <c r="B17" s="6">
        <v>19</v>
      </c>
      <c r="C17" s="6">
        <v>41</v>
      </c>
      <c r="D17" s="6">
        <v>33</v>
      </c>
      <c r="E17" s="6">
        <v>28</v>
      </c>
      <c r="F17" s="6">
        <v>29</v>
      </c>
      <c r="G17" s="6">
        <v>35</v>
      </c>
      <c r="H17" s="6">
        <v>33</v>
      </c>
      <c r="I17" s="6">
        <v>26</v>
      </c>
      <c r="J17" s="6">
        <v>20</v>
      </c>
      <c r="K17" s="6">
        <v>18</v>
      </c>
    </row>
    <row r="18" spans="1:11" x14ac:dyDescent="0.25">
      <c r="A18" s="6">
        <v>3</v>
      </c>
      <c r="B18" s="6">
        <v>29</v>
      </c>
      <c r="C18" s="6">
        <v>42</v>
      </c>
      <c r="D18" s="6">
        <v>39</v>
      </c>
      <c r="E18" s="6">
        <v>28</v>
      </c>
      <c r="F18" s="6">
        <v>38</v>
      </c>
      <c r="G18" s="6">
        <v>35</v>
      </c>
      <c r="H18" s="6">
        <v>34</v>
      </c>
      <c r="I18" s="6">
        <v>31</v>
      </c>
      <c r="J18" s="6">
        <v>43</v>
      </c>
      <c r="K18" s="6">
        <v>36</v>
      </c>
    </row>
    <row r="19" spans="1:11" x14ac:dyDescent="0.25">
      <c r="A19" s="6">
        <v>3</v>
      </c>
      <c r="B19" s="6">
        <v>17</v>
      </c>
      <c r="C19" s="6">
        <v>29</v>
      </c>
      <c r="D19" s="6">
        <v>40</v>
      </c>
      <c r="E19" s="6">
        <v>39</v>
      </c>
      <c r="F19" s="6">
        <v>37</v>
      </c>
      <c r="G19" s="6">
        <v>23</v>
      </c>
      <c r="H19" s="6">
        <v>29</v>
      </c>
      <c r="I19" s="6">
        <v>26</v>
      </c>
      <c r="J19" s="6">
        <v>24</v>
      </c>
      <c r="K19" s="6">
        <v>24</v>
      </c>
    </row>
    <row r="20" spans="1:11" x14ac:dyDescent="0.25">
      <c r="A20" s="6">
        <v>4</v>
      </c>
      <c r="B20" s="6">
        <v>12</v>
      </c>
      <c r="C20" s="6">
        <v>26</v>
      </c>
      <c r="D20" s="6">
        <v>27</v>
      </c>
      <c r="E20" s="6">
        <v>17</v>
      </c>
      <c r="F20" s="6">
        <v>23</v>
      </c>
      <c r="G20" s="6">
        <v>18</v>
      </c>
      <c r="H20" s="6">
        <v>17</v>
      </c>
      <c r="I20" s="6">
        <v>12</v>
      </c>
      <c r="J20" s="6">
        <v>4</v>
      </c>
      <c r="K20" s="6">
        <v>1</v>
      </c>
    </row>
    <row r="21" spans="1:11" x14ac:dyDescent="0.25">
      <c r="A21" s="6">
        <v>4</v>
      </c>
      <c r="B21" s="6">
        <v>21</v>
      </c>
      <c r="C21" s="6">
        <v>24</v>
      </c>
      <c r="D21" s="6">
        <v>38</v>
      </c>
      <c r="E21" s="6">
        <v>23</v>
      </c>
      <c r="F21" s="6">
        <v>29</v>
      </c>
      <c r="G21" s="6">
        <v>20</v>
      </c>
      <c r="H21" s="6">
        <v>25</v>
      </c>
      <c r="I21" s="6">
        <v>23</v>
      </c>
      <c r="J21" s="6">
        <v>6</v>
      </c>
      <c r="K21" s="6">
        <v>5</v>
      </c>
    </row>
    <row r="22" spans="1:11" x14ac:dyDescent="0.25">
      <c r="A22" s="6">
        <v>4</v>
      </c>
      <c r="B22" s="6">
        <v>14</v>
      </c>
      <c r="C22" s="6">
        <v>26</v>
      </c>
      <c r="D22" s="6">
        <v>26</v>
      </c>
      <c r="E22" s="6">
        <v>26</v>
      </c>
      <c r="F22" s="6">
        <v>29</v>
      </c>
      <c r="G22" s="6">
        <v>18</v>
      </c>
      <c r="H22" s="6">
        <v>18</v>
      </c>
      <c r="I22" s="6">
        <v>12</v>
      </c>
      <c r="J22" s="6">
        <v>4</v>
      </c>
      <c r="K22" s="6">
        <v>3</v>
      </c>
    </row>
    <row r="23" spans="1:11" x14ac:dyDescent="0.25">
      <c r="A23" s="6">
        <v>4</v>
      </c>
      <c r="B23" s="6">
        <v>12</v>
      </c>
      <c r="C23" s="6">
        <v>31</v>
      </c>
      <c r="D23" s="6">
        <v>40</v>
      </c>
      <c r="E23" s="6">
        <v>29</v>
      </c>
      <c r="F23" s="6">
        <v>35</v>
      </c>
      <c r="G23" s="6">
        <v>19</v>
      </c>
      <c r="H23" s="6">
        <v>21</v>
      </c>
      <c r="I23" s="6">
        <v>12</v>
      </c>
      <c r="J23" s="6">
        <v>1</v>
      </c>
      <c r="K23" s="6">
        <v>3</v>
      </c>
    </row>
    <row r="24" spans="1:11" x14ac:dyDescent="0.25">
      <c r="A24" s="6">
        <v>4</v>
      </c>
      <c r="B24" s="6">
        <v>20</v>
      </c>
      <c r="C24" s="6">
        <v>28</v>
      </c>
      <c r="D24" s="6">
        <v>20</v>
      </c>
      <c r="E24" s="6">
        <v>23</v>
      </c>
      <c r="F24" s="6">
        <v>28</v>
      </c>
      <c r="G24" s="6">
        <v>17</v>
      </c>
      <c r="H24" s="6">
        <v>25</v>
      </c>
      <c r="I24" s="6">
        <v>18</v>
      </c>
      <c r="J24" s="6">
        <v>3</v>
      </c>
      <c r="K24" s="6">
        <v>1</v>
      </c>
    </row>
    <row r="25" spans="1:11" x14ac:dyDescent="0.25">
      <c r="A25" s="6">
        <v>4</v>
      </c>
      <c r="B25" s="6">
        <v>9</v>
      </c>
      <c r="C25" s="6">
        <v>20</v>
      </c>
      <c r="D25" s="6">
        <v>20</v>
      </c>
      <c r="E25" s="6">
        <v>29</v>
      </c>
      <c r="F25" s="6">
        <v>28</v>
      </c>
      <c r="G25" s="6">
        <v>16</v>
      </c>
      <c r="H25" s="6">
        <v>15</v>
      </c>
      <c r="I25" s="6">
        <v>17</v>
      </c>
      <c r="J25" s="6">
        <v>4</v>
      </c>
      <c r="K25" s="6">
        <v>1</v>
      </c>
    </row>
    <row r="26" spans="1:11" x14ac:dyDescent="0.25">
      <c r="A26" s="6">
        <v>5</v>
      </c>
      <c r="B26" s="6">
        <v>50</v>
      </c>
      <c r="C26" s="6">
        <v>28</v>
      </c>
      <c r="D26" s="6">
        <v>20</v>
      </c>
      <c r="E26" s="6">
        <v>13</v>
      </c>
      <c r="F26" s="6">
        <v>6</v>
      </c>
      <c r="G26" s="6">
        <v>1</v>
      </c>
      <c r="H26" s="6">
        <v>3</v>
      </c>
    </row>
    <row r="27" spans="1:11" x14ac:dyDescent="0.25">
      <c r="A27" s="6">
        <v>5</v>
      </c>
      <c r="B27" s="6">
        <v>27</v>
      </c>
      <c r="C27" s="6">
        <v>17</v>
      </c>
      <c r="D27" s="6">
        <v>11</v>
      </c>
      <c r="E27" s="6">
        <v>15</v>
      </c>
      <c r="F27" s="6">
        <v>5</v>
      </c>
      <c r="G27" s="6">
        <v>6</v>
      </c>
      <c r="H27" s="6">
        <v>3</v>
      </c>
    </row>
    <row r="28" spans="1:11" x14ac:dyDescent="0.25">
      <c r="A28" s="6">
        <v>5</v>
      </c>
      <c r="B28" s="6">
        <v>21</v>
      </c>
      <c r="C28" s="6">
        <v>25</v>
      </c>
      <c r="D28" s="6">
        <v>29</v>
      </c>
      <c r="E28" s="6">
        <v>25</v>
      </c>
      <c r="F28" s="6">
        <v>14</v>
      </c>
      <c r="G28" s="6">
        <v>9</v>
      </c>
      <c r="H28" s="6">
        <v>6</v>
      </c>
    </row>
    <row r="29" spans="1:11" x14ac:dyDescent="0.25">
      <c r="A29" s="6">
        <v>5</v>
      </c>
      <c r="B29" s="6">
        <v>7</v>
      </c>
      <c r="C29" s="6">
        <v>11</v>
      </c>
      <c r="D29" s="6">
        <v>13</v>
      </c>
      <c r="E29" s="6">
        <v>15</v>
      </c>
      <c r="F29" s="6">
        <v>6</v>
      </c>
      <c r="G29" s="6">
        <v>5</v>
      </c>
      <c r="H29" s="6">
        <v>3</v>
      </c>
    </row>
    <row r="30" spans="1:11" x14ac:dyDescent="0.25">
      <c r="A30" s="6">
        <v>5</v>
      </c>
      <c r="B30" s="6">
        <v>12</v>
      </c>
      <c r="C30" s="6">
        <v>21</v>
      </c>
      <c r="D30" s="6">
        <v>16</v>
      </c>
      <c r="E30" s="6">
        <v>14</v>
      </c>
      <c r="F30" s="6">
        <v>8</v>
      </c>
      <c r="G30" s="6">
        <v>6</v>
      </c>
      <c r="H30" s="6">
        <v>3</v>
      </c>
    </row>
    <row r="31" spans="1:11" x14ac:dyDescent="0.25">
      <c r="A31" s="6">
        <v>5</v>
      </c>
      <c r="B31" s="6">
        <v>7</v>
      </c>
      <c r="C31" s="6">
        <v>26</v>
      </c>
      <c r="D31" s="6">
        <v>21</v>
      </c>
      <c r="E31" s="6">
        <v>26</v>
      </c>
      <c r="F31" s="6">
        <v>14</v>
      </c>
      <c r="G31" s="6">
        <v>5</v>
      </c>
      <c r="H31" s="6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TCA</vt:lpstr>
      <vt:lpstr>TCR</vt:lpstr>
      <vt:lpstr>Razão de peso radicular</vt:lpstr>
      <vt:lpstr>Razão peso foliar</vt:lpstr>
      <vt:lpstr>CMR</vt:lpstr>
      <vt:lpstr>MSR</vt:lpstr>
      <vt:lpstr>Nº de raízes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dcterms:created xsi:type="dcterms:W3CDTF">2015-08-17T19:05:28Z</dcterms:created>
  <dcterms:modified xsi:type="dcterms:W3CDTF">2015-08-17T19:51:08Z</dcterms:modified>
</cp:coreProperties>
</file>